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la-my.sharepoint.com/personal/2585600z_student_gla_ac_uk/Documents/Desktop/New folder/OriginLab/"/>
    </mc:Choice>
  </mc:AlternateContent>
  <xr:revisionPtr revIDLastSave="365" documentId="8_{B5A9E729-9EF4-4C3F-B3DE-5A09D502909A}" xr6:coauthVersionLast="47" xr6:coauthVersionMax="47" xr10:uidLastSave="{2544562B-DB33-4AB1-BA29-6A93F7C1BD5B}"/>
  <bookViews>
    <workbookView xWindow="-110" yWindow="-110" windowWidth="19420" windowHeight="10420" firstSheet="2" activeTab="2" xr2:uid="{4FA6FC23-5284-4485-8D43-5193AB555881}"/>
  </bookViews>
  <sheets>
    <sheet name="Sheet1" sheetId="1" r:id="rId1"/>
    <sheet name="Sheet2" sheetId="3" r:id="rId2"/>
    <sheet name="Sheet3" sheetId="5" r:id="rId3"/>
    <sheet name="Sheet4" sheetId="6" r:id="rId4"/>
    <sheet name="LFT" sheetId="8" r:id="rId5"/>
    <sheet name="ImageJ" sheetId="9" r:id="rId6"/>
    <sheet name="Sheet5" sheetId="11" r:id="rId7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1" l="1"/>
  <c r="K4" i="11"/>
  <c r="B18" i="11"/>
  <c r="K18" i="11"/>
  <c r="H18" i="11"/>
  <c r="G29" i="11"/>
  <c r="E31" i="11"/>
  <c r="E30" i="11"/>
  <c r="D30" i="11"/>
  <c r="B31" i="11"/>
  <c r="B30" i="11"/>
  <c r="B29" i="11"/>
  <c r="H25" i="11"/>
  <c r="H23" i="11"/>
  <c r="G23" i="11"/>
  <c r="E25" i="11"/>
  <c r="E23" i="11"/>
  <c r="D23" i="11"/>
  <c r="B25" i="11"/>
  <c r="B23" i="11"/>
  <c r="A23" i="11"/>
  <c r="K16" i="11"/>
  <c r="J16" i="11"/>
  <c r="H16" i="11"/>
  <c r="G16" i="11"/>
  <c r="E18" i="11"/>
  <c r="E16" i="11"/>
  <c r="D16" i="11"/>
  <c r="B16" i="11"/>
  <c r="A16" i="11"/>
  <c r="C6" i="11"/>
  <c r="C7" i="11"/>
  <c r="C8" i="11"/>
  <c r="K2" i="11"/>
  <c r="J2" i="11"/>
  <c r="H2" i="11"/>
  <c r="G2" i="11"/>
  <c r="E4" i="11"/>
  <c r="E2" i="11"/>
  <c r="D2" i="11"/>
  <c r="B4" i="11"/>
  <c r="B2" i="11"/>
  <c r="A2" i="11"/>
  <c r="O2" i="9"/>
  <c r="O8" i="9"/>
  <c r="O9" i="9"/>
  <c r="O1" i="9"/>
  <c r="N2" i="9"/>
  <c r="N8" i="9"/>
  <c r="N9" i="9"/>
  <c r="N1" i="9"/>
  <c r="F11" i="9"/>
  <c r="F12" i="9"/>
  <c r="F10" i="9"/>
  <c r="F9" i="9"/>
  <c r="F8" i="9"/>
  <c r="F2" i="9"/>
  <c r="AA4" i="8"/>
  <c r="AA5" i="8"/>
  <c r="AA6" i="8"/>
  <c r="AA7" i="8"/>
  <c r="AA8" i="8"/>
  <c r="AA9" i="8"/>
  <c r="AA10" i="8"/>
  <c r="AA11" i="8"/>
  <c r="AA12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AA34" i="8"/>
  <c r="AA35" i="8"/>
  <c r="AA36" i="8"/>
  <c r="AA37" i="8"/>
  <c r="AA38" i="8"/>
  <c r="AA39" i="8"/>
  <c r="AA40" i="8"/>
  <c r="AA41" i="8"/>
  <c r="AA42" i="8"/>
  <c r="AA43" i="8"/>
  <c r="AA44" i="8"/>
  <c r="AA45" i="8"/>
  <c r="AA46" i="8"/>
  <c r="AA47" i="8"/>
  <c r="AA48" i="8"/>
  <c r="AA49" i="8"/>
  <c r="AA50" i="8"/>
  <c r="AA51" i="8"/>
  <c r="AA52" i="8"/>
  <c r="AA53" i="8"/>
  <c r="AA54" i="8"/>
  <c r="AA55" i="8"/>
  <c r="AA56" i="8"/>
  <c r="AA57" i="8"/>
  <c r="AA58" i="8"/>
  <c r="AA59" i="8"/>
  <c r="AA60" i="8"/>
  <c r="AA61" i="8"/>
  <c r="AA62" i="8"/>
  <c r="AA63" i="8"/>
  <c r="AA64" i="8"/>
  <c r="AA65" i="8"/>
  <c r="AA66" i="8"/>
  <c r="AA67" i="8"/>
  <c r="AA68" i="8"/>
  <c r="AA69" i="8"/>
  <c r="AA70" i="8"/>
  <c r="AA71" i="8"/>
  <c r="AA3" i="8"/>
  <c r="W2" i="8"/>
  <c r="S2" i="8"/>
  <c r="O2" i="8"/>
  <c r="K2" i="8"/>
  <c r="G2" i="8"/>
  <c r="C2" i="8"/>
  <c r="W4" i="8"/>
  <c r="W5" i="8"/>
  <c r="W6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36" i="8"/>
  <c r="W37" i="8"/>
  <c r="W38" i="8"/>
  <c r="W39" i="8"/>
  <c r="W40" i="8"/>
  <c r="W41" i="8"/>
  <c r="W42" i="8"/>
  <c r="W43" i="8"/>
  <c r="W44" i="8"/>
  <c r="W45" i="8"/>
  <c r="W46" i="8"/>
  <c r="W47" i="8"/>
  <c r="W48" i="8"/>
  <c r="W49" i="8"/>
  <c r="W50" i="8"/>
  <c r="W51" i="8"/>
  <c r="W52" i="8"/>
  <c r="W53" i="8"/>
  <c r="W54" i="8"/>
  <c r="W55" i="8"/>
  <c r="W56" i="8"/>
  <c r="W1" i="8" s="1"/>
  <c r="W57" i="8"/>
  <c r="W58" i="8"/>
  <c r="W59" i="8"/>
  <c r="W60" i="8"/>
  <c r="W61" i="8"/>
  <c r="W62" i="8"/>
  <c r="W63" i="8"/>
  <c r="W64" i="8"/>
  <c r="W65" i="8"/>
  <c r="W66" i="8"/>
  <c r="W67" i="8"/>
  <c r="W68" i="8"/>
  <c r="W69" i="8"/>
  <c r="W70" i="8"/>
  <c r="W71" i="8"/>
  <c r="W3" i="8"/>
  <c r="S4" i="8"/>
  <c r="S5" i="8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1" i="8" s="1"/>
  <c r="S51" i="8"/>
  <c r="S52" i="8"/>
  <c r="S53" i="8"/>
  <c r="S54" i="8"/>
  <c r="S55" i="8"/>
  <c r="S56" i="8"/>
  <c r="S57" i="8"/>
  <c r="S58" i="8"/>
  <c r="S59" i="8"/>
  <c r="S60" i="8"/>
  <c r="S61" i="8"/>
  <c r="S62" i="8"/>
  <c r="S63" i="8"/>
  <c r="S64" i="8"/>
  <c r="S65" i="8"/>
  <c r="S66" i="8"/>
  <c r="S67" i="8"/>
  <c r="S68" i="8"/>
  <c r="S69" i="8"/>
  <c r="S70" i="8"/>
  <c r="S71" i="8"/>
  <c r="S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1" i="8" s="1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1" i="8" s="1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1" i="8" s="1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1" i="8" s="1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3" i="8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2" i="6"/>
  <c r="M4" i="5"/>
  <c r="M5" i="5"/>
  <c r="M6" i="5"/>
  <c r="M7" i="5"/>
  <c r="M8" i="5"/>
  <c r="M9" i="5"/>
  <c r="M10" i="5"/>
  <c r="M11" i="5"/>
  <c r="M3" i="5"/>
  <c r="L3" i="5"/>
  <c r="L4" i="5"/>
  <c r="L5" i="5"/>
  <c r="L6" i="5"/>
  <c r="L7" i="5"/>
  <c r="L8" i="5"/>
  <c r="L9" i="5"/>
  <c r="L10" i="5"/>
  <c r="L11" i="5"/>
  <c r="L2" i="5"/>
  <c r="C10" i="5"/>
  <c r="D10" i="5" s="1"/>
  <c r="D3" i="5"/>
  <c r="D4" i="5"/>
  <c r="D5" i="5"/>
  <c r="D6" i="5"/>
  <c r="D7" i="5"/>
  <c r="D8" i="5"/>
  <c r="D9" i="5"/>
  <c r="D2" i="5"/>
  <c r="C3" i="5"/>
  <c r="C4" i="5"/>
  <c r="C5" i="5"/>
  <c r="C6" i="5"/>
  <c r="C7" i="5"/>
  <c r="C8" i="5"/>
  <c r="C9" i="5"/>
  <c r="C2" i="5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7" i="3"/>
  <c r="F9" i="3"/>
  <c r="F8" i="3"/>
  <c r="F10" i="3"/>
  <c r="F11" i="3"/>
  <c r="F12" i="3"/>
  <c r="F13" i="3"/>
  <c r="F14" i="3"/>
  <c r="F15" i="3"/>
  <c r="F16" i="3"/>
  <c r="F17" i="3"/>
  <c r="F18" i="3"/>
  <c r="F19" i="3"/>
  <c r="F20" i="3"/>
  <c r="F21" i="3"/>
  <c r="H3" i="3"/>
  <c r="H2" i="3"/>
  <c r="F18" i="1"/>
  <c r="G18" i="1"/>
  <c r="H18" i="1"/>
  <c r="F9" i="1"/>
  <c r="F10" i="1"/>
  <c r="G10" i="1" s="1"/>
  <c r="F11" i="1"/>
  <c r="F12" i="1"/>
  <c r="F13" i="1"/>
  <c r="F14" i="1"/>
  <c r="F15" i="1"/>
  <c r="F16" i="1"/>
  <c r="F17" i="1"/>
  <c r="F8" i="1"/>
  <c r="G8" i="1" s="1"/>
  <c r="H8" i="1"/>
  <c r="H9" i="1"/>
  <c r="H10" i="1"/>
  <c r="H11" i="1"/>
  <c r="H12" i="1"/>
  <c r="H13" i="1"/>
  <c r="H14" i="1"/>
  <c r="H15" i="1"/>
  <c r="H16" i="1"/>
  <c r="H17" i="1"/>
  <c r="H7" i="1"/>
  <c r="G16" i="1"/>
  <c r="J21" i="1"/>
  <c r="G7" i="1"/>
  <c r="F7" i="1"/>
  <c r="D8" i="1"/>
  <c r="D9" i="1"/>
  <c r="D10" i="1"/>
  <c r="D11" i="1"/>
  <c r="D12" i="1"/>
  <c r="D13" i="1"/>
  <c r="D14" i="1"/>
  <c r="D15" i="1"/>
  <c r="D16" i="1"/>
  <c r="E2" i="1"/>
  <c r="E3" i="1"/>
  <c r="G15" i="1" l="1"/>
  <c r="G13" i="1"/>
  <c r="G12" i="1"/>
  <c r="G11" i="1"/>
  <c r="G14" i="1"/>
  <c r="G9" i="1"/>
  <c r="G17" i="1"/>
</calcChain>
</file>

<file path=xl/sharedStrings.xml><?xml version="1.0" encoding="utf-8"?>
<sst xmlns="http://schemas.openxmlformats.org/spreadsheetml/2006/main" count="60" uniqueCount="42">
  <si>
    <t>Apt</t>
  </si>
  <si>
    <t>[Apt]</t>
  </si>
  <si>
    <t>RF</t>
  </si>
  <si>
    <t>A2</t>
  </si>
  <si>
    <t>A1</t>
  </si>
  <si>
    <t>A1-A2</t>
  </si>
  <si>
    <t>x0</t>
  </si>
  <si>
    <t>dx</t>
  </si>
  <si>
    <t>Ini</t>
  </si>
  <si>
    <t>[Ini]</t>
  </si>
  <si>
    <t>Free [Ini]</t>
  </si>
  <si>
    <t>Bound/Free</t>
  </si>
  <si>
    <t>Free [Apt]</t>
  </si>
  <si>
    <t>Unbound [Ini]</t>
  </si>
  <si>
    <t>[Apt] in Tube</t>
  </si>
  <si>
    <t>Bound [Ini]</t>
  </si>
  <si>
    <t>Fraction Bound [Ini]</t>
  </si>
  <si>
    <t>Fluorescence</t>
  </si>
  <si>
    <t>Bound Fraction</t>
  </si>
  <si>
    <t>Total [Aptamer 1&amp;2]</t>
  </si>
  <si>
    <t>[cDNA 1&amp;2]</t>
  </si>
  <si>
    <t>Free [H2]</t>
  </si>
  <si>
    <t>Fraction</t>
  </si>
  <si>
    <t>Fractional Occupancy (CHA)</t>
  </si>
  <si>
    <t>[H2] Leftover</t>
  </si>
  <si>
    <t>H1 + H2</t>
  </si>
  <si>
    <t>Total [Apt]</t>
  </si>
  <si>
    <t>y_values</t>
  </si>
  <si>
    <t>--</t>
  </si>
  <si>
    <t>[Aptamer 1&amp;2]</t>
  </si>
  <si>
    <t>Binding Ratio</t>
  </si>
  <si>
    <t>Bound [Initiator-Aptamers]</t>
  </si>
  <si>
    <t>Unbound [Initiators] Fraction</t>
  </si>
  <si>
    <t>0 Apt</t>
  </si>
  <si>
    <t>0.07 Apt</t>
  </si>
  <si>
    <t>0.08 Apt</t>
  </si>
  <si>
    <t>0.09 Apt</t>
  </si>
  <si>
    <t>0.10 Apt</t>
  </si>
  <si>
    <t>0.11 Apt</t>
  </si>
  <si>
    <t>0.12 Apt</t>
  </si>
  <si>
    <t>T/C</t>
  </si>
  <si>
    <t>T/(C+T)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</si>
</sst>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164" fontId="0" fillId="0" borderId="0" xfId="0" applyNumberFormat="1"/>
    <xf numFmtId="0" fontId="1" fillId="2" borderId="0" xfId="0" applyFont="1" applyFill="1"/>
    <xf numFmtId="0" fontId="3" fillId="2" borderId="0" xfId="0" applyFont="1" applyFill="1"/>
    <xf numFmtId="0" fontId="4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Sheet2!$C$7:$C$23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  <c:pt idx="10">
                  <c:v>80</c:v>
                </c:pt>
                <c:pt idx="11">
                  <c:v>90</c:v>
                </c:pt>
                <c:pt idx="12">
                  <c:v>100</c:v>
                </c:pt>
                <c:pt idx="13">
                  <c:v>120</c:v>
                </c:pt>
                <c:pt idx="14">
                  <c:v>160</c:v>
                </c:pt>
                <c:pt idx="15">
                  <c:v>180</c:v>
                </c:pt>
                <c:pt idx="16">
                  <c:v>200</c:v>
                </c:pt>
              </c:numCache>
            </c:numRef>
          </c:xVal>
          <c:yVal>
            <c:numRef>
              <c:f>Sheet2!$F$7:$F$23</c:f>
              <c:numCache>
                <c:formatCode>General</c:formatCode>
                <c:ptCount val="17"/>
                <c:pt idx="0">
                  <c:v>0</c:v>
                </c:pt>
                <c:pt idx="1">
                  <c:v>12.5</c:v>
                </c:pt>
                <c:pt idx="2">
                  <c:v>12.900000000000006</c:v>
                </c:pt>
                <c:pt idx="3">
                  <c:v>13.349999999999994</c:v>
                </c:pt>
                <c:pt idx="4">
                  <c:v>15.61</c:v>
                </c:pt>
                <c:pt idx="5">
                  <c:v>18.900000000000006</c:v>
                </c:pt>
                <c:pt idx="6">
                  <c:v>23.269999999999996</c:v>
                </c:pt>
                <c:pt idx="7">
                  <c:v>28.629999999999995</c:v>
                </c:pt>
                <c:pt idx="8">
                  <c:v>34.819999999999993</c:v>
                </c:pt>
                <c:pt idx="9">
                  <c:v>41.6</c:v>
                </c:pt>
                <c:pt idx="10">
                  <c:v>48.76</c:v>
                </c:pt>
                <c:pt idx="11">
                  <c:v>56.14</c:v>
                </c:pt>
                <c:pt idx="12">
                  <c:v>63.65</c:v>
                </c:pt>
                <c:pt idx="13">
                  <c:v>78.710000000000008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C8-4272-9C4E-87C1F05B9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66928"/>
        <c:axId val="109072688"/>
      </c:scatterChart>
      <c:valAx>
        <c:axId val="109066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072688"/>
        <c:crosses val="autoZero"/>
        <c:crossBetween val="midCat"/>
      </c:valAx>
      <c:valAx>
        <c:axId val="10907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06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Sheet2!$C$7:$C$23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  <c:pt idx="10">
                  <c:v>80</c:v>
                </c:pt>
                <c:pt idx="11">
                  <c:v>90</c:v>
                </c:pt>
                <c:pt idx="12">
                  <c:v>100</c:v>
                </c:pt>
                <c:pt idx="13">
                  <c:v>120</c:v>
                </c:pt>
                <c:pt idx="14">
                  <c:v>160</c:v>
                </c:pt>
                <c:pt idx="15">
                  <c:v>180</c:v>
                </c:pt>
                <c:pt idx="16">
                  <c:v>200</c:v>
                </c:pt>
              </c:numCache>
            </c:numRef>
          </c:xVal>
          <c:yVal>
            <c:numRef>
              <c:f>Sheet2!$G$7:$G$23</c:f>
              <c:numCache>
                <c:formatCode>General</c:formatCode>
                <c:ptCount val="17"/>
                <c:pt idx="0">
                  <c:v>0</c:v>
                </c:pt>
                <c:pt idx="1">
                  <c:v>0.125</c:v>
                </c:pt>
                <c:pt idx="2">
                  <c:v>0.12900000000000006</c:v>
                </c:pt>
                <c:pt idx="3">
                  <c:v>0.13349999999999995</c:v>
                </c:pt>
                <c:pt idx="4">
                  <c:v>0.15609999999999999</c:v>
                </c:pt>
                <c:pt idx="5">
                  <c:v>0.18900000000000006</c:v>
                </c:pt>
                <c:pt idx="6">
                  <c:v>0.23269999999999996</c:v>
                </c:pt>
                <c:pt idx="7">
                  <c:v>0.28629999999999994</c:v>
                </c:pt>
                <c:pt idx="8">
                  <c:v>0.34819999999999995</c:v>
                </c:pt>
                <c:pt idx="9">
                  <c:v>0.41600000000000004</c:v>
                </c:pt>
                <c:pt idx="10">
                  <c:v>0.48759999999999998</c:v>
                </c:pt>
                <c:pt idx="11">
                  <c:v>0.56140000000000001</c:v>
                </c:pt>
                <c:pt idx="12">
                  <c:v>0.63649999999999995</c:v>
                </c:pt>
                <c:pt idx="13">
                  <c:v>0.78710000000000013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3C-430E-9013-7156DB626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21056"/>
        <c:axId val="110022016"/>
      </c:scatterChart>
      <c:valAx>
        <c:axId val="11002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022016"/>
        <c:crosses val="autoZero"/>
        <c:crossBetween val="midCat"/>
      </c:valAx>
      <c:valAx>
        <c:axId val="11002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02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92629046369204E-2"/>
                  <c:y val="-0.23953849518810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ImageJ!$A$2:$A$12</c:f>
              <c:numCache>
                <c:formatCode>General</c:formatCode>
                <c:ptCount val="1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ImageJ!$B$2:$B$11</c:f>
              <c:numCache>
                <c:formatCode>General</c:formatCode>
                <c:ptCount val="10"/>
                <c:pt idx="0">
                  <c:v>0.89048046536172876</c:v>
                </c:pt>
                <c:pt idx="1">
                  <c:v>0.83247231944395672</c:v>
                </c:pt>
                <c:pt idx="2">
                  <c:v>0.77294188618070392</c:v>
                </c:pt>
                <c:pt idx="3">
                  <c:v>0.65169666202474763</c:v>
                </c:pt>
                <c:pt idx="4">
                  <c:v>0.61613385719704283</c:v>
                </c:pt>
                <c:pt idx="5">
                  <c:v>0.57152979624889744</c:v>
                </c:pt>
                <c:pt idx="6">
                  <c:v>0.51237509822811289</c:v>
                </c:pt>
                <c:pt idx="7">
                  <c:v>0.49448232685141896</c:v>
                </c:pt>
                <c:pt idx="8">
                  <c:v>0.41589676283293386</c:v>
                </c:pt>
                <c:pt idx="9">
                  <c:v>0.40419453304138475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27-4BD9-A05C-8BA823740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117536"/>
        <c:axId val="398404784"/>
      </c:scatterChart>
      <c:valAx>
        <c:axId val="27411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404784"/>
        <c:crosses val="autoZero"/>
        <c:crossBetween val="midCat"/>
      </c:valAx>
      <c:valAx>
        <c:axId val="39840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117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ImageJ!$A$2:$A$13</c:f>
              <c:numCache>
                <c:formatCode>General</c:formatCode>
                <c:ptCount val="12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</c:numCache>
            </c:numRef>
          </c:xVal>
          <c:yVal>
            <c:numRef>
              <c:f>ImageJ!$B$2:$B$13</c:f>
              <c:numCache>
                <c:formatCode>General</c:formatCode>
                <c:ptCount val="12"/>
                <c:pt idx="0">
                  <c:v>0.89048046536172876</c:v>
                </c:pt>
                <c:pt idx="1">
                  <c:v>0.83247231944395672</c:v>
                </c:pt>
                <c:pt idx="2">
                  <c:v>0.77294188618070392</c:v>
                </c:pt>
                <c:pt idx="3">
                  <c:v>0.65169666202474763</c:v>
                </c:pt>
                <c:pt idx="4">
                  <c:v>0.61613385719704283</c:v>
                </c:pt>
                <c:pt idx="5">
                  <c:v>0.57152979624889744</c:v>
                </c:pt>
                <c:pt idx="6">
                  <c:v>0.51237509822811289</c:v>
                </c:pt>
                <c:pt idx="7">
                  <c:v>0.49448232685141896</c:v>
                </c:pt>
                <c:pt idx="8">
                  <c:v>0.41589676283293386</c:v>
                </c:pt>
                <c:pt idx="9">
                  <c:v>0.40419453304138475</c:v>
                </c:pt>
                <c:pt idx="10">
                  <c:v>0.36064617813285837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FB-4C10-9F0E-99A12CDAB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851711"/>
        <c:axId val="317850271"/>
      </c:scatterChart>
      <c:valAx>
        <c:axId val="317851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850271"/>
        <c:crosses val="autoZero"/>
        <c:crossBetween val="midCat"/>
      </c:valAx>
      <c:valAx>
        <c:axId val="317850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8517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574675</xdr:colOff>
      <xdr:row>2</xdr:row>
      <xdr:rowOff>3175</xdr:rowOff>
    </xdr:from>
    <xdr:to>
      <xdr:col>17</xdr:col>
      <xdr:colOff>269875</xdr:colOff>
      <xdr:row>18</xdr:row>
      <xdr:rowOff>168275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78B476-3960-B7D3-7374-FC069F397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517525</xdr:colOff>
      <xdr:row>4</xdr:row>
      <xdr:rowOff>161925</xdr:rowOff>
    </xdr:from>
    <xdr:to>
      <xdr:col>13</xdr:col>
      <xdr:colOff>320675</xdr:colOff>
      <xdr:row>19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CBF6689-9160-3251-586D-CB130E373E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8</xdr:row>
      <xdr:rowOff>85725</xdr:rowOff>
    </xdr:from>
    <xdr:to>
      <xdr:col>14</xdr:col>
      <xdr:colOff>371475</xdr:colOff>
      <xdr:row>23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5625F6-5C9C-8FF3-F1D0-AD45F7F385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98425</xdr:colOff>
      <xdr:row>1</xdr:row>
      <xdr:rowOff>171450</xdr:rowOff>
    </xdr:from>
    <xdr:to>
      <xdr:col>11</xdr:col>
      <xdr:colOff>403225</xdr:colOff>
      <xdr:row>16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0637C04-96F9-647A-D301-BA6A518393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F8FBF-EB3F-4651-8597-B5C9A9A2C61C}">
  <dimension ref="A1:K21"/>
  <sheetViews>
    <sheetView workbookViewId="0">
      <selection activeCell="D20" sqref="D20"/>
    </sheetView>
  </sheetViews>
  <sheetFormatPr defaultRowHeight="14.5" x14ac:dyDescent="0.35"/>
  <cols>
    <col min="1" max="1" width="4.6328125" customWidth="1"/>
    <col min="2" max="2" width="20.26953125" customWidth="1"/>
    <col min="5" max="5" width="0" hidden="1" customWidth="1"/>
  </cols>
  <sheetData>
    <row r="1" spans="1:11" x14ac:dyDescent="0.35">
      <c r="B1" s="2" t="s">
        <v>2</v>
      </c>
      <c r="C1" s="3" t="s">
        <v>4</v>
      </c>
      <c r="D1" s="3" t="s">
        <v>3</v>
      </c>
      <c r="E1" s="3" t="s">
        <v>5</v>
      </c>
      <c r="F1" s="3"/>
      <c r="G1" s="3" t="s">
        <v>6</v>
      </c>
      <c r="I1" s="3"/>
      <c r="J1" s="3" t="s">
        <v>7</v>
      </c>
    </row>
    <row r="2" spans="1:11" x14ac:dyDescent="0.35">
      <c r="A2" t="s">
        <v>1</v>
      </c>
      <c r="C2">
        <v>0.96780999999999995</v>
      </c>
      <c r="D2">
        <v>-4.165E-2</v>
      </c>
      <c r="E2">
        <f>C2-D2</f>
        <v>1.00946</v>
      </c>
      <c r="G2">
        <v>90.889799999999994</v>
      </c>
      <c r="J2">
        <v>17.747520000000002</v>
      </c>
    </row>
    <row r="3" spans="1:11" x14ac:dyDescent="0.35">
      <c r="A3" t="s">
        <v>9</v>
      </c>
      <c r="C3">
        <v>-4.8329999999999998E-2</v>
      </c>
      <c r="D3">
        <v>1.00284</v>
      </c>
      <c r="E3">
        <f>C3-D3</f>
        <v>-1.0511699999999999</v>
      </c>
      <c r="G3">
        <v>43.938079999999999</v>
      </c>
      <c r="J3">
        <v>13.800739999999999</v>
      </c>
    </row>
    <row r="6" spans="1:11" x14ac:dyDescent="0.35">
      <c r="B6" t="s">
        <v>14</v>
      </c>
      <c r="C6" t="s">
        <v>13</v>
      </c>
      <c r="D6" t="s">
        <v>15</v>
      </c>
      <c r="F6" t="s">
        <v>12</v>
      </c>
      <c r="G6" t="s">
        <v>11</v>
      </c>
      <c r="H6" t="s">
        <v>16</v>
      </c>
    </row>
    <row r="7" spans="1:11" x14ac:dyDescent="0.35">
      <c r="A7" s="4">
        <v>1</v>
      </c>
      <c r="B7" s="4">
        <v>0</v>
      </c>
      <c r="C7" s="1">
        <v>125.52</v>
      </c>
      <c r="D7">
        <v>0</v>
      </c>
      <c r="F7">
        <f>B7-D7</f>
        <v>0</v>
      </c>
      <c r="G7">
        <f>0</f>
        <v>0</v>
      </c>
      <c r="H7">
        <f>D7/100</f>
        <v>0</v>
      </c>
      <c r="J7" s="5">
        <v>-565.57000000000005</v>
      </c>
      <c r="K7" s="1">
        <v>125.52</v>
      </c>
    </row>
    <row r="8" spans="1:11" x14ac:dyDescent="0.35">
      <c r="A8" s="4">
        <v>0.9</v>
      </c>
      <c r="B8" s="4">
        <v>44.2</v>
      </c>
      <c r="C8" s="4">
        <v>74.599999999999994</v>
      </c>
      <c r="D8">
        <f t="shared" ref="D8:D16" si="0">100-C8</f>
        <v>25.400000000000006</v>
      </c>
      <c r="F8">
        <f>B8-D8</f>
        <v>18.799999999999997</v>
      </c>
      <c r="G8">
        <f t="shared" ref="G8:G18" si="1">D8/F8</f>
        <v>1.3510638297872346</v>
      </c>
      <c r="H8">
        <f t="shared" ref="H8:H18" si="2">D8/100</f>
        <v>0.25400000000000006</v>
      </c>
      <c r="J8" s="4">
        <v>44.2</v>
      </c>
      <c r="K8" s="4">
        <v>74.599999999999994</v>
      </c>
    </row>
    <row r="9" spans="1:11" x14ac:dyDescent="0.35">
      <c r="A9" s="4">
        <v>0.8</v>
      </c>
      <c r="B9" s="4">
        <v>62.27</v>
      </c>
      <c r="C9" s="4">
        <v>63.68</v>
      </c>
      <c r="D9">
        <f t="shared" si="0"/>
        <v>36.32</v>
      </c>
      <c r="F9">
        <f t="shared" ref="F9:F18" si="3">B9-D9</f>
        <v>25.950000000000003</v>
      </c>
      <c r="G9">
        <f t="shared" si="1"/>
        <v>1.3996146435452792</v>
      </c>
      <c r="H9">
        <f t="shared" si="2"/>
        <v>0.36320000000000002</v>
      </c>
      <c r="J9" s="4">
        <v>62.27</v>
      </c>
      <c r="K9" s="4">
        <v>63.68</v>
      </c>
    </row>
    <row r="10" spans="1:11" x14ac:dyDescent="0.35">
      <c r="A10" s="4">
        <v>0.7</v>
      </c>
      <c r="B10" s="4">
        <v>72.81</v>
      </c>
      <c r="C10" s="4">
        <v>56.42</v>
      </c>
      <c r="D10">
        <f t="shared" si="0"/>
        <v>43.58</v>
      </c>
      <c r="F10">
        <f t="shared" si="3"/>
        <v>29.230000000000004</v>
      </c>
      <c r="G10">
        <f t="shared" si="1"/>
        <v>1.4909339719466299</v>
      </c>
      <c r="H10">
        <f t="shared" si="2"/>
        <v>0.43579999999999997</v>
      </c>
      <c r="J10" s="4">
        <v>72.81</v>
      </c>
      <c r="K10" s="4">
        <v>56.42</v>
      </c>
    </row>
    <row r="11" spans="1:11" x14ac:dyDescent="0.35">
      <c r="A11" s="4">
        <v>0.6</v>
      </c>
      <c r="B11" s="4">
        <v>81.010000000000005</v>
      </c>
      <c r="C11" s="4">
        <v>50.51</v>
      </c>
      <c r="D11">
        <f t="shared" si="0"/>
        <v>49.49</v>
      </c>
      <c r="F11">
        <f t="shared" si="3"/>
        <v>31.520000000000003</v>
      </c>
      <c r="G11">
        <f t="shared" si="1"/>
        <v>1.5701142131979695</v>
      </c>
      <c r="H11">
        <f t="shared" si="2"/>
        <v>0.49490000000000001</v>
      </c>
      <c r="J11" s="4">
        <v>81.010000000000005</v>
      </c>
      <c r="K11" s="4">
        <v>50.51</v>
      </c>
    </row>
    <row r="12" spans="1:11" x14ac:dyDescent="0.35">
      <c r="A12" s="4">
        <v>0.5</v>
      </c>
      <c r="B12" s="4">
        <v>88.29</v>
      </c>
      <c r="C12" s="4">
        <v>45.13</v>
      </c>
      <c r="D12">
        <f t="shared" si="0"/>
        <v>54.87</v>
      </c>
      <c r="F12">
        <f t="shared" si="3"/>
        <v>33.420000000000009</v>
      </c>
      <c r="G12">
        <f t="shared" si="1"/>
        <v>1.6418312387791736</v>
      </c>
      <c r="H12">
        <f t="shared" si="2"/>
        <v>0.54869999999999997</v>
      </c>
      <c r="J12" s="4">
        <v>88.29</v>
      </c>
      <c r="K12" s="4">
        <v>45.13</v>
      </c>
    </row>
    <row r="13" spans="1:11" x14ac:dyDescent="0.35">
      <c r="A13" s="4">
        <v>0.4</v>
      </c>
      <c r="B13" s="4">
        <v>95.35</v>
      </c>
      <c r="C13" s="4">
        <v>39.85</v>
      </c>
      <c r="D13">
        <f t="shared" si="0"/>
        <v>60.15</v>
      </c>
      <c r="F13">
        <f t="shared" si="3"/>
        <v>35.199999999999996</v>
      </c>
      <c r="G13">
        <f t="shared" si="1"/>
        <v>1.7088068181818183</v>
      </c>
      <c r="H13">
        <f t="shared" si="2"/>
        <v>0.60150000000000003</v>
      </c>
      <c r="J13" s="4">
        <v>95.35</v>
      </c>
      <c r="K13" s="4">
        <v>39.85</v>
      </c>
    </row>
    <row r="14" spans="1:11" x14ac:dyDescent="0.35">
      <c r="A14" s="4">
        <v>0.3</v>
      </c>
      <c r="B14" s="4">
        <v>102.78</v>
      </c>
      <c r="C14" s="4">
        <v>34.25</v>
      </c>
      <c r="D14">
        <f t="shared" si="0"/>
        <v>65.75</v>
      </c>
      <c r="F14">
        <f t="shared" si="3"/>
        <v>37.03</v>
      </c>
      <c r="G14">
        <f t="shared" si="1"/>
        <v>1.7755873615987037</v>
      </c>
      <c r="H14">
        <f t="shared" si="2"/>
        <v>0.65749999999999997</v>
      </c>
      <c r="J14" s="4">
        <v>102.78</v>
      </c>
      <c r="K14" s="4">
        <v>34.25</v>
      </c>
    </row>
    <row r="15" spans="1:11" x14ac:dyDescent="0.35">
      <c r="A15" s="4">
        <v>0.2</v>
      </c>
      <c r="B15" s="4">
        <v>111.41</v>
      </c>
      <c r="C15" s="4">
        <v>27.74</v>
      </c>
      <c r="D15">
        <f t="shared" si="0"/>
        <v>72.260000000000005</v>
      </c>
      <c r="F15">
        <f t="shared" si="3"/>
        <v>39.149999999999991</v>
      </c>
      <c r="G15">
        <f t="shared" si="1"/>
        <v>1.8457215836526186</v>
      </c>
      <c r="H15">
        <f t="shared" si="2"/>
        <v>0.72260000000000002</v>
      </c>
      <c r="J15" s="4">
        <v>111.41</v>
      </c>
      <c r="K15" s="4">
        <v>27.74</v>
      </c>
    </row>
    <row r="16" spans="1:11" x14ac:dyDescent="0.35">
      <c r="A16" s="4">
        <v>0.1</v>
      </c>
      <c r="B16" s="4">
        <v>123.06</v>
      </c>
      <c r="C16" s="4">
        <v>19.010000000000002</v>
      </c>
      <c r="D16">
        <f t="shared" si="0"/>
        <v>80.989999999999995</v>
      </c>
      <c r="F16">
        <f t="shared" si="3"/>
        <v>42.070000000000007</v>
      </c>
      <c r="G16">
        <f t="shared" si="1"/>
        <v>1.9251247920133108</v>
      </c>
      <c r="H16">
        <f t="shared" si="2"/>
        <v>0.80989999999999995</v>
      </c>
      <c r="J16" s="4">
        <v>123.06</v>
      </c>
      <c r="K16" s="4">
        <v>19.010000000000002</v>
      </c>
    </row>
    <row r="17" spans="1:11" x14ac:dyDescent="0.35">
      <c r="A17" s="4">
        <v>0</v>
      </c>
      <c r="B17" s="4">
        <v>146.72</v>
      </c>
      <c r="C17" s="5">
        <v>2.09</v>
      </c>
      <c r="D17">
        <v>100</v>
      </c>
      <c r="F17">
        <f t="shared" si="3"/>
        <v>46.72</v>
      </c>
      <c r="G17">
        <f t="shared" si="1"/>
        <v>2.1404109589041096</v>
      </c>
      <c r="H17">
        <f t="shared" si="2"/>
        <v>1</v>
      </c>
      <c r="J17" s="4">
        <v>146.72</v>
      </c>
      <c r="K17" s="5">
        <v>2.09</v>
      </c>
    </row>
    <row r="18" spans="1:11" x14ac:dyDescent="0.35">
      <c r="B18" s="4">
        <v>160</v>
      </c>
      <c r="D18">
        <v>100</v>
      </c>
      <c r="F18">
        <f t="shared" si="3"/>
        <v>60</v>
      </c>
      <c r="G18">
        <f t="shared" si="1"/>
        <v>1.6666666666666667</v>
      </c>
      <c r="H18">
        <f t="shared" si="2"/>
        <v>1</v>
      </c>
    </row>
    <row r="19" spans="1:11" x14ac:dyDescent="0.35">
      <c r="B19" s="4">
        <v>200</v>
      </c>
      <c r="D19">
        <v>100</v>
      </c>
    </row>
    <row r="21" spans="1:11" x14ac:dyDescent="0.35">
      <c r="J21">
        <f>-1/0.0111</f>
        <v>-90.090090090090087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241BF-B8A8-461B-A0A9-FFE7A6CA5275}">
  <dimension ref="A1:M23"/>
  <sheetViews>
    <sheetView topLeftCell="A6" workbookViewId="0">
      <selection activeCell="D7" sqref="D7:D23"/>
    </sheetView>
  </sheetViews>
  <sheetFormatPr defaultRowHeight="14.5" x14ac:dyDescent="0.35"/>
  <cols>
    <col min="1" max="1" width="12.26953125" customWidth="1"/>
    <col min="2" max="2" width="4.6328125" customWidth="1"/>
    <col min="3" max="4" width="20.26953125" customWidth="1"/>
    <col min="5" max="5" width="15.81640625" customWidth="1"/>
    <col min="6" max="6" width="15.90625" customWidth="1"/>
    <col min="8" max="8" width="0" hidden="1" customWidth="1"/>
  </cols>
  <sheetData>
    <row r="1" spans="1:13" x14ac:dyDescent="0.35">
      <c r="C1" s="2" t="s">
        <v>2</v>
      </c>
      <c r="D1" s="2"/>
      <c r="E1" s="2"/>
      <c r="F1" s="3" t="s">
        <v>4</v>
      </c>
      <c r="G1" s="3" t="s">
        <v>3</v>
      </c>
      <c r="H1" s="3" t="s">
        <v>5</v>
      </c>
      <c r="I1" s="3"/>
      <c r="J1" s="3" t="s">
        <v>6</v>
      </c>
      <c r="L1" s="3"/>
      <c r="M1" s="3" t="s">
        <v>7</v>
      </c>
    </row>
    <row r="2" spans="1:13" x14ac:dyDescent="0.35">
      <c r="A2" t="s">
        <v>1</v>
      </c>
      <c r="F2">
        <v>0.96780999999999995</v>
      </c>
      <c r="G2">
        <v>-4.165E-2</v>
      </c>
      <c r="H2">
        <f>F2-G2</f>
        <v>1.00946</v>
      </c>
      <c r="J2">
        <v>90.889799999999994</v>
      </c>
      <c r="M2">
        <v>17.747520000000002</v>
      </c>
    </row>
    <row r="3" spans="1:13" x14ac:dyDescent="0.35">
      <c r="A3" t="s">
        <v>9</v>
      </c>
      <c r="F3">
        <v>-4.8329999999999998E-2</v>
      </c>
      <c r="G3">
        <v>1.00284</v>
      </c>
      <c r="H3">
        <f>F3-G3</f>
        <v>-1.0511699999999999</v>
      </c>
      <c r="J3">
        <v>43.938079999999999</v>
      </c>
      <c r="M3">
        <v>13.800739999999999</v>
      </c>
    </row>
    <row r="6" spans="1:13" x14ac:dyDescent="0.35">
      <c r="A6" t="s">
        <v>17</v>
      </c>
      <c r="C6" t="s">
        <v>14</v>
      </c>
      <c r="D6" t="s">
        <v>19</v>
      </c>
      <c r="E6" t="s">
        <v>13</v>
      </c>
      <c r="F6" t="s">
        <v>15</v>
      </c>
      <c r="G6" t="s">
        <v>18</v>
      </c>
    </row>
    <row r="7" spans="1:13" x14ac:dyDescent="0.35">
      <c r="A7" s="4">
        <v>0.96179999999999999</v>
      </c>
      <c r="B7" s="4"/>
      <c r="C7" s="4">
        <v>0</v>
      </c>
      <c r="D7" s="1">
        <f>C7*2</f>
        <v>0</v>
      </c>
      <c r="E7" s="4">
        <v>88.15</v>
      </c>
      <c r="F7">
        <v>0</v>
      </c>
      <c r="G7" s="4">
        <f>F7/100</f>
        <v>0</v>
      </c>
      <c r="L7" s="5"/>
      <c r="M7" s="1"/>
    </row>
    <row r="8" spans="1:13" x14ac:dyDescent="0.35">
      <c r="A8" s="4">
        <v>0.95989999999999998</v>
      </c>
      <c r="B8" s="4"/>
      <c r="C8" s="4">
        <v>5</v>
      </c>
      <c r="D8" s="1">
        <f t="shared" ref="D8:D23" si="0">C8*2</f>
        <v>10</v>
      </c>
      <c r="E8" s="4">
        <v>87.5</v>
      </c>
      <c r="F8">
        <f>100-E8</f>
        <v>12.5</v>
      </c>
      <c r="G8" s="4">
        <f t="shared" ref="G8:G23" si="1">F8/100</f>
        <v>0.125</v>
      </c>
      <c r="L8" s="5"/>
      <c r="M8" s="1"/>
    </row>
    <row r="9" spans="1:13" x14ac:dyDescent="0.35">
      <c r="A9" s="4">
        <v>0.9587</v>
      </c>
      <c r="B9" s="4"/>
      <c r="C9" s="4">
        <v>7.5</v>
      </c>
      <c r="D9" s="1">
        <f t="shared" si="0"/>
        <v>15</v>
      </c>
      <c r="E9" s="4">
        <v>87.1</v>
      </c>
      <c r="F9">
        <f>100-E9</f>
        <v>12.900000000000006</v>
      </c>
      <c r="G9" s="4">
        <f t="shared" si="1"/>
        <v>0.12900000000000006</v>
      </c>
      <c r="L9" s="5"/>
      <c r="M9" s="1"/>
    </row>
    <row r="10" spans="1:13" x14ac:dyDescent="0.35">
      <c r="A10" s="4">
        <v>0.95730000000000004</v>
      </c>
      <c r="B10" s="4"/>
      <c r="C10" s="4">
        <v>10</v>
      </c>
      <c r="D10" s="1">
        <f t="shared" si="0"/>
        <v>20</v>
      </c>
      <c r="E10" s="4">
        <v>86.65</v>
      </c>
      <c r="F10">
        <f t="shared" ref="F10:F21" si="2">100-E10</f>
        <v>13.349999999999994</v>
      </c>
      <c r="G10" s="4">
        <f t="shared" si="1"/>
        <v>0.13349999999999995</v>
      </c>
      <c r="L10" s="4"/>
      <c r="M10" s="4"/>
    </row>
    <row r="11" spans="1:13" x14ac:dyDescent="0.35">
      <c r="A11" s="4">
        <v>0.9496</v>
      </c>
      <c r="B11" s="4"/>
      <c r="C11" s="4">
        <v>20</v>
      </c>
      <c r="D11" s="1">
        <f t="shared" si="0"/>
        <v>40</v>
      </c>
      <c r="E11" s="4">
        <v>84.39</v>
      </c>
      <c r="F11">
        <f t="shared" si="2"/>
        <v>15.61</v>
      </c>
      <c r="G11" s="4">
        <f t="shared" si="1"/>
        <v>0.15609999999999999</v>
      </c>
      <c r="L11" s="4"/>
      <c r="M11" s="4"/>
    </row>
    <row r="12" spans="1:13" x14ac:dyDescent="0.35">
      <c r="A12" s="4">
        <v>0.93620000000000003</v>
      </c>
      <c r="B12" s="4"/>
      <c r="C12" s="4">
        <v>30</v>
      </c>
      <c r="D12" s="1">
        <f t="shared" si="0"/>
        <v>60</v>
      </c>
      <c r="E12" s="4">
        <v>81.099999999999994</v>
      </c>
      <c r="F12">
        <f t="shared" si="2"/>
        <v>18.900000000000006</v>
      </c>
      <c r="G12" s="4">
        <f t="shared" si="1"/>
        <v>0.18900000000000006</v>
      </c>
      <c r="L12" s="4"/>
      <c r="M12" s="4"/>
    </row>
    <row r="13" spans="1:13" x14ac:dyDescent="0.35">
      <c r="A13" s="4">
        <v>0.91349999999999998</v>
      </c>
      <c r="B13" s="4"/>
      <c r="C13" s="4">
        <v>40</v>
      </c>
      <c r="D13" s="1">
        <f t="shared" si="0"/>
        <v>80</v>
      </c>
      <c r="E13" s="4">
        <v>76.73</v>
      </c>
      <c r="F13">
        <f t="shared" si="2"/>
        <v>23.269999999999996</v>
      </c>
      <c r="G13" s="4">
        <f t="shared" si="1"/>
        <v>0.23269999999999996</v>
      </c>
      <c r="L13" s="4"/>
      <c r="M13" s="4"/>
    </row>
    <row r="14" spans="1:13" x14ac:dyDescent="0.35">
      <c r="A14" s="4">
        <v>0.87619999999999998</v>
      </c>
      <c r="B14" s="4"/>
      <c r="C14" s="4">
        <v>50</v>
      </c>
      <c r="D14" s="1">
        <f t="shared" si="0"/>
        <v>100</v>
      </c>
      <c r="E14" s="4">
        <v>71.37</v>
      </c>
      <c r="F14">
        <f t="shared" si="2"/>
        <v>28.629999999999995</v>
      </c>
      <c r="G14" s="4">
        <f t="shared" si="1"/>
        <v>0.28629999999999994</v>
      </c>
      <c r="L14" s="4"/>
      <c r="M14" s="4"/>
    </row>
    <row r="15" spans="1:13" x14ac:dyDescent="0.35">
      <c r="A15" s="4">
        <v>0.81720000000000004</v>
      </c>
      <c r="B15" s="4"/>
      <c r="C15" s="4">
        <v>60</v>
      </c>
      <c r="D15" s="1">
        <f t="shared" si="0"/>
        <v>120</v>
      </c>
      <c r="E15" s="4">
        <v>65.180000000000007</v>
      </c>
      <c r="F15">
        <f t="shared" si="2"/>
        <v>34.819999999999993</v>
      </c>
      <c r="G15" s="4">
        <f t="shared" si="1"/>
        <v>0.34819999999999995</v>
      </c>
      <c r="L15" s="4"/>
      <c r="M15" s="4"/>
    </row>
    <row r="16" spans="1:13" x14ac:dyDescent="0.35">
      <c r="A16" s="4">
        <v>0.73</v>
      </c>
      <c r="B16" s="4"/>
      <c r="C16" s="4">
        <v>70</v>
      </c>
      <c r="D16" s="1">
        <f t="shared" si="0"/>
        <v>140</v>
      </c>
      <c r="E16" s="4">
        <v>58.4</v>
      </c>
      <c r="F16">
        <f t="shared" si="2"/>
        <v>41.6</v>
      </c>
      <c r="G16" s="4">
        <f t="shared" si="1"/>
        <v>0.41600000000000004</v>
      </c>
      <c r="L16" s="4"/>
      <c r="M16" s="4"/>
    </row>
    <row r="17" spans="1:13" x14ac:dyDescent="0.35">
      <c r="A17" s="4">
        <v>0.61319999999999997</v>
      </c>
      <c r="B17" s="4"/>
      <c r="C17" s="4">
        <v>80</v>
      </c>
      <c r="D17" s="1">
        <f t="shared" si="0"/>
        <v>160</v>
      </c>
      <c r="E17" s="4">
        <v>51.24</v>
      </c>
      <c r="F17">
        <f t="shared" si="2"/>
        <v>48.76</v>
      </c>
      <c r="G17" s="4">
        <f t="shared" si="1"/>
        <v>0.48759999999999998</v>
      </c>
      <c r="L17" s="4"/>
      <c r="M17" s="4"/>
    </row>
    <row r="18" spans="1:13" x14ac:dyDescent="0.35">
      <c r="A18" s="4">
        <v>0.47570000000000001</v>
      </c>
      <c r="B18" s="4"/>
      <c r="C18" s="4">
        <v>90</v>
      </c>
      <c r="D18" s="1">
        <f t="shared" si="0"/>
        <v>180</v>
      </c>
      <c r="E18" s="4">
        <v>43.86</v>
      </c>
      <c r="F18">
        <f t="shared" si="2"/>
        <v>56.14</v>
      </c>
      <c r="G18" s="4">
        <f t="shared" si="1"/>
        <v>0.56140000000000001</v>
      </c>
      <c r="L18" s="4"/>
      <c r="M18" s="4"/>
    </row>
    <row r="19" spans="1:13" x14ac:dyDescent="0.35">
      <c r="A19" s="4">
        <v>0.33629999999999999</v>
      </c>
      <c r="B19" s="4"/>
      <c r="C19" s="4">
        <v>100</v>
      </c>
      <c r="D19" s="1">
        <f t="shared" si="0"/>
        <v>200</v>
      </c>
      <c r="E19" s="4">
        <v>36.35</v>
      </c>
      <c r="F19">
        <f t="shared" si="2"/>
        <v>63.65</v>
      </c>
      <c r="G19" s="4">
        <f t="shared" si="1"/>
        <v>0.63649999999999995</v>
      </c>
      <c r="L19" s="4"/>
      <c r="M19" s="5"/>
    </row>
    <row r="20" spans="1:13" x14ac:dyDescent="0.35">
      <c r="A20" s="4">
        <v>0.12230000000000001</v>
      </c>
      <c r="C20" s="4">
        <v>120</v>
      </c>
      <c r="D20" s="1">
        <f t="shared" si="0"/>
        <v>240</v>
      </c>
      <c r="E20" s="4">
        <v>21.29</v>
      </c>
      <c r="F20">
        <f t="shared" si="2"/>
        <v>78.710000000000008</v>
      </c>
      <c r="G20" s="4">
        <f t="shared" si="1"/>
        <v>0.78710000000000013</v>
      </c>
    </row>
    <row r="21" spans="1:13" x14ac:dyDescent="0.35">
      <c r="A21" s="4">
        <v>0</v>
      </c>
      <c r="C21" s="4">
        <v>160</v>
      </c>
      <c r="D21" s="1">
        <f t="shared" si="0"/>
        <v>320</v>
      </c>
      <c r="E21" s="4">
        <v>0</v>
      </c>
      <c r="F21">
        <f t="shared" si="2"/>
        <v>100</v>
      </c>
      <c r="G21" s="4">
        <f t="shared" si="1"/>
        <v>1</v>
      </c>
    </row>
    <row r="22" spans="1:13" x14ac:dyDescent="0.35">
      <c r="A22" s="4">
        <v>0</v>
      </c>
      <c r="C22" s="4">
        <v>180</v>
      </c>
      <c r="D22" s="1">
        <f t="shared" si="0"/>
        <v>360</v>
      </c>
      <c r="F22">
        <v>100</v>
      </c>
      <c r="G22" s="4">
        <f t="shared" si="1"/>
        <v>1</v>
      </c>
    </row>
    <row r="23" spans="1:13" x14ac:dyDescent="0.35">
      <c r="A23" s="4">
        <v>0</v>
      </c>
      <c r="C23" s="4">
        <v>200</v>
      </c>
      <c r="D23" s="1">
        <f t="shared" si="0"/>
        <v>400</v>
      </c>
      <c r="F23">
        <v>100</v>
      </c>
      <c r="G23" s="4">
        <f t="shared" si="1"/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0D377-F156-4985-9F80-A5B88E9D3D2F}">
  <dimension ref="A1:M12"/>
  <sheetViews>
    <sheetView tabSelected="1" workbookViewId="0">
      <selection activeCell="I17" sqref="I17"/>
    </sheetView>
  </sheetViews>
  <sheetFormatPr defaultRowHeight="14.5" x14ac:dyDescent="0.35"/>
  <cols>
    <col min="4" max="4" width="12.453125" bestFit="1" customWidth="1"/>
    <col min="13" max="13" width="12.453125" bestFit="1" customWidth="1"/>
  </cols>
  <sheetData>
    <row r="1" spans="1:13" x14ac:dyDescent="0.35">
      <c r="A1" t="s">
        <v>20</v>
      </c>
      <c r="B1" t="s">
        <v>21</v>
      </c>
      <c r="C1" t="s">
        <v>22</v>
      </c>
      <c r="D1" t="s">
        <v>23</v>
      </c>
      <c r="J1" t="s">
        <v>1</v>
      </c>
      <c r="K1" t="s">
        <v>24</v>
      </c>
      <c r="L1" t="s">
        <v>22</v>
      </c>
      <c r="M1" t="s">
        <v>23</v>
      </c>
    </row>
    <row r="2" spans="1:13" x14ac:dyDescent="0.35">
      <c r="A2">
        <v>500</v>
      </c>
      <c r="B2">
        <v>1669.4770000000001</v>
      </c>
      <c r="C2">
        <f>B2/28353.32</f>
        <v>5.8881182168437421E-2</v>
      </c>
      <c r="D2">
        <f>1-C2</f>
        <v>0.94111881783156259</v>
      </c>
      <c r="J2">
        <v>1000</v>
      </c>
      <c r="K2">
        <v>24147.512999999999</v>
      </c>
      <c r="L2">
        <f>K2/24147.51</f>
        <v>1.000000124236412</v>
      </c>
      <c r="M2">
        <v>0</v>
      </c>
    </row>
    <row r="3" spans="1:13" x14ac:dyDescent="0.35">
      <c r="A3">
        <v>400</v>
      </c>
      <c r="B3">
        <v>5381.317</v>
      </c>
      <c r="C3">
        <f t="shared" ref="C3:C9" si="0">B3/28353.32</f>
        <v>0.18979495170230506</v>
      </c>
      <c r="D3">
        <f t="shared" ref="D3:D9" si="1">1-C3</f>
        <v>0.81020504829769491</v>
      </c>
      <c r="J3">
        <v>800</v>
      </c>
      <c r="K3">
        <v>24112.22</v>
      </c>
      <c r="L3">
        <f t="shared" ref="L3:L11" si="2">K3/24147.51</f>
        <v>0.9985385656740593</v>
      </c>
      <c r="M3">
        <f>1-L3</f>
        <v>1.4614343259407025E-3</v>
      </c>
    </row>
    <row r="4" spans="1:13" x14ac:dyDescent="0.35">
      <c r="A4">
        <v>300</v>
      </c>
      <c r="B4">
        <v>10360.945</v>
      </c>
      <c r="C4">
        <f t="shared" si="0"/>
        <v>0.36542263833653343</v>
      </c>
      <c r="D4">
        <f t="shared" si="1"/>
        <v>0.63457736166346657</v>
      </c>
      <c r="J4">
        <v>500</v>
      </c>
      <c r="K4">
        <v>21361.17</v>
      </c>
      <c r="L4">
        <f t="shared" si="2"/>
        <v>0.88461170530626143</v>
      </c>
      <c r="M4">
        <f t="shared" ref="M4:M11" si="3">1-L4</f>
        <v>0.11538829469373857</v>
      </c>
    </row>
    <row r="5" spans="1:13" x14ac:dyDescent="0.35">
      <c r="A5">
        <v>250</v>
      </c>
      <c r="B5">
        <v>11115.187</v>
      </c>
      <c r="C5">
        <f t="shared" si="0"/>
        <v>0.39202417917901677</v>
      </c>
      <c r="D5">
        <f t="shared" si="1"/>
        <v>0.60797582082098323</v>
      </c>
      <c r="J5">
        <v>400</v>
      </c>
      <c r="K5">
        <v>20316.12</v>
      </c>
      <c r="L5">
        <f t="shared" si="2"/>
        <v>0.84133395120242216</v>
      </c>
      <c r="M5">
        <f t="shared" si="3"/>
        <v>0.15866604879757784</v>
      </c>
    </row>
    <row r="6" spans="1:13" x14ac:dyDescent="0.35">
      <c r="A6">
        <v>200</v>
      </c>
      <c r="B6">
        <v>16702.522000000001</v>
      </c>
      <c r="C6">
        <f t="shared" si="0"/>
        <v>0.58908522881976433</v>
      </c>
      <c r="D6">
        <f t="shared" si="1"/>
        <v>0.41091477118023567</v>
      </c>
      <c r="J6">
        <v>300</v>
      </c>
      <c r="K6">
        <v>18822.027999999998</v>
      </c>
      <c r="L6">
        <f t="shared" si="2"/>
        <v>0.77946040813317807</v>
      </c>
      <c r="M6">
        <f t="shared" si="3"/>
        <v>0.22053959186682193</v>
      </c>
    </row>
    <row r="7" spans="1:13" x14ac:dyDescent="0.35">
      <c r="A7">
        <v>150</v>
      </c>
      <c r="B7">
        <v>19711.228999999999</v>
      </c>
      <c r="C7">
        <f t="shared" si="0"/>
        <v>0.69520003301200706</v>
      </c>
      <c r="D7">
        <f t="shared" si="1"/>
        <v>0.30479996698799294</v>
      </c>
      <c r="J7">
        <v>200</v>
      </c>
      <c r="K7">
        <v>13253.279</v>
      </c>
      <c r="L7">
        <f t="shared" si="2"/>
        <v>0.54884660985749678</v>
      </c>
      <c r="M7">
        <f t="shared" si="3"/>
        <v>0.45115339014250322</v>
      </c>
    </row>
    <row r="8" spans="1:13" x14ac:dyDescent="0.35">
      <c r="A8">
        <v>125</v>
      </c>
      <c r="B8">
        <v>18054.814999999999</v>
      </c>
      <c r="C8">
        <f t="shared" si="0"/>
        <v>0.63677957290363174</v>
      </c>
      <c r="D8">
        <f t="shared" si="1"/>
        <v>0.36322042709636826</v>
      </c>
      <c r="J8">
        <v>150</v>
      </c>
      <c r="K8">
        <v>7922.9740000000002</v>
      </c>
      <c r="L8">
        <f t="shared" si="2"/>
        <v>0.32810728725239169</v>
      </c>
      <c r="M8">
        <f t="shared" si="3"/>
        <v>0.67189271274760831</v>
      </c>
    </row>
    <row r="9" spans="1:13" x14ac:dyDescent="0.35">
      <c r="A9">
        <v>100</v>
      </c>
      <c r="B9">
        <v>22131.3</v>
      </c>
      <c r="C9">
        <f t="shared" si="0"/>
        <v>0.78055409384156771</v>
      </c>
      <c r="D9">
        <f t="shared" si="1"/>
        <v>0.21944590615843229</v>
      </c>
      <c r="J9">
        <v>100</v>
      </c>
      <c r="K9">
        <v>5817.1750000000002</v>
      </c>
      <c r="L9">
        <f t="shared" si="2"/>
        <v>0.24090164990096291</v>
      </c>
      <c r="M9">
        <f t="shared" si="3"/>
        <v>0.75909835009903714</v>
      </c>
    </row>
    <row r="10" spans="1:13" x14ac:dyDescent="0.35">
      <c r="A10">
        <v>0</v>
      </c>
      <c r="B10">
        <v>28353.321</v>
      </c>
      <c r="C10">
        <f>1</f>
        <v>1</v>
      </c>
      <c r="D10">
        <f>1-C10</f>
        <v>0</v>
      </c>
      <c r="J10">
        <v>50</v>
      </c>
      <c r="K10">
        <v>1843.627</v>
      </c>
      <c r="L10">
        <f t="shared" si="2"/>
        <v>7.6348534486578537E-2</v>
      </c>
      <c r="M10">
        <f t="shared" si="3"/>
        <v>0.92365146551342148</v>
      </c>
    </row>
    <row r="11" spans="1:13" x14ac:dyDescent="0.35">
      <c r="J11">
        <v>0</v>
      </c>
      <c r="K11">
        <v>2878.3760000000002</v>
      </c>
      <c r="L11">
        <f t="shared" si="2"/>
        <v>0.11919970216390843</v>
      </c>
      <c r="M11">
        <f t="shared" si="3"/>
        <v>0.88080029783609159</v>
      </c>
    </row>
    <row r="12" spans="1:13" x14ac:dyDescent="0.35">
      <c r="J12" t="s">
        <v>25</v>
      </c>
      <c r="K12">
        <v>13173.007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9C1F8-7858-43B2-ACE3-4CF0FE034B11}">
  <dimension ref="A1:Q46"/>
  <sheetViews>
    <sheetView workbookViewId="0">
      <selection activeCell="J1" sqref="J1"/>
    </sheetView>
  </sheetViews>
  <sheetFormatPr defaultRowHeight="14.5" x14ac:dyDescent="0.35"/>
  <cols>
    <col min="7" max="7" width="10.7265625" customWidth="1"/>
  </cols>
  <sheetData>
    <row r="1" spans="1:17" x14ac:dyDescent="0.35">
      <c r="A1" t="s">
        <v>2</v>
      </c>
      <c r="B1" t="s">
        <v>26</v>
      </c>
      <c r="C1" t="s">
        <v>15</v>
      </c>
      <c r="D1" t="s">
        <v>10</v>
      </c>
      <c r="F1" t="s">
        <v>27</v>
      </c>
      <c r="G1" t="s">
        <v>0</v>
      </c>
      <c r="H1" t="s">
        <v>8</v>
      </c>
      <c r="K1" t="s">
        <v>29</v>
      </c>
      <c r="L1" t="s">
        <v>30</v>
      </c>
      <c r="M1" t="s">
        <v>31</v>
      </c>
      <c r="N1" t="s">
        <v>18</v>
      </c>
      <c r="O1" t="s">
        <v>32</v>
      </c>
    </row>
    <row r="2" spans="1:17" x14ac:dyDescent="0.35">
      <c r="A2">
        <v>0.96182083229950699</v>
      </c>
      <c r="B2">
        <v>0</v>
      </c>
      <c r="C2">
        <f>100-D2</f>
        <v>11.846895618129395</v>
      </c>
      <c r="D2">
        <v>88.153104381870605</v>
      </c>
      <c r="F2">
        <v>1</v>
      </c>
      <c r="G2" s="6">
        <v>-565.57140325150397</v>
      </c>
      <c r="H2" s="6">
        <v>125.516319401944</v>
      </c>
      <c r="K2">
        <v>65</v>
      </c>
      <c r="L2">
        <v>0.61675999999999997</v>
      </c>
      <c r="M2">
        <v>38.147790000000001</v>
      </c>
      <c r="N2">
        <v>0.38147999999999999</v>
      </c>
      <c r="O2">
        <v>0.61851999999999996</v>
      </c>
      <c r="Q2">
        <v>0.77737000000000001</v>
      </c>
    </row>
    <row r="3" spans="1:17" x14ac:dyDescent="0.35">
      <c r="A3">
        <v>0.95988713337251697</v>
      </c>
      <c r="B3">
        <v>5</v>
      </c>
      <c r="C3">
        <f t="shared" ref="C3:C40" si="0">100-D3</f>
        <v>12.509055527540298</v>
      </c>
      <c r="D3">
        <v>87.490944472459702</v>
      </c>
      <c r="F3">
        <v>0.9</v>
      </c>
      <c r="G3" s="6">
        <v>44.197424065195897</v>
      </c>
      <c r="H3" s="6">
        <v>74.596812546428296</v>
      </c>
      <c r="K3">
        <v>70</v>
      </c>
      <c r="L3">
        <v>0.71218999999999999</v>
      </c>
      <c r="M3">
        <v>41.595140000000001</v>
      </c>
      <c r="N3">
        <v>0.41594999999999999</v>
      </c>
      <c r="O3">
        <v>0.58404999999999996</v>
      </c>
      <c r="Q3">
        <v>0.73</v>
      </c>
    </row>
    <row r="4" spans="1:17" x14ac:dyDescent="0.35">
      <c r="A4">
        <v>0.95733562551110296</v>
      </c>
      <c r="B4">
        <v>10</v>
      </c>
      <c r="C4">
        <f t="shared" si="0"/>
        <v>13.340398231336493</v>
      </c>
      <c r="D4">
        <v>86.659601768663507</v>
      </c>
      <c r="F4">
        <v>0.8</v>
      </c>
      <c r="G4" s="6">
        <v>62.271358495648897</v>
      </c>
      <c r="H4" s="6">
        <v>63.684899468145503</v>
      </c>
      <c r="K4">
        <v>72.812179999999998</v>
      </c>
      <c r="L4">
        <v>0.77232999999999996</v>
      </c>
      <c r="M4">
        <v>43.57723</v>
      </c>
      <c r="N4">
        <v>0.43576999999999999</v>
      </c>
      <c r="O4">
        <v>0.56423000000000001</v>
      </c>
      <c r="Q4">
        <v>0.7</v>
      </c>
    </row>
    <row r="5" spans="1:17" x14ac:dyDescent="0.35">
      <c r="A5">
        <v>0.95397377280669604</v>
      </c>
      <c r="B5">
        <v>15</v>
      </c>
      <c r="C5">
        <f t="shared" si="0"/>
        <v>14.370299934801906</v>
      </c>
      <c r="D5">
        <v>85.629700065198094</v>
      </c>
      <c r="F5">
        <v>0.7</v>
      </c>
      <c r="G5" s="6">
        <v>72.812182163749796</v>
      </c>
      <c r="H5" s="6">
        <v>56.422773759287701</v>
      </c>
      <c r="K5">
        <v>75</v>
      </c>
      <c r="L5">
        <v>0.82274000000000003</v>
      </c>
      <c r="M5">
        <v>45.137520000000002</v>
      </c>
      <c r="N5">
        <v>0.45138</v>
      </c>
      <c r="O5">
        <v>0.54862</v>
      </c>
      <c r="Q5">
        <v>0.67505000000000004</v>
      </c>
    </row>
    <row r="6" spans="1:17" x14ac:dyDescent="0.35">
      <c r="A6">
        <v>0.94955262074133295</v>
      </c>
      <c r="B6">
        <v>20</v>
      </c>
      <c r="C6">
        <f t="shared" si="0"/>
        <v>15.626633133678297</v>
      </c>
      <c r="D6">
        <v>84.373366866321703</v>
      </c>
      <c r="F6">
        <v>0.6</v>
      </c>
      <c r="G6" s="6">
        <v>81.013722484872105</v>
      </c>
      <c r="H6" s="6">
        <v>50.505305176473001</v>
      </c>
      <c r="K6">
        <v>80</v>
      </c>
      <c r="L6">
        <v>0.95137000000000005</v>
      </c>
      <c r="M6">
        <v>48.754049999999999</v>
      </c>
      <c r="N6">
        <v>0.48753999999999997</v>
      </c>
      <c r="O6">
        <v>0.51246000000000003</v>
      </c>
      <c r="Q6">
        <v>0.61324999999999996</v>
      </c>
    </row>
    <row r="7" spans="1:17" x14ac:dyDescent="0.35">
      <c r="A7">
        <v>0.94375289313489497</v>
      </c>
      <c r="B7">
        <v>25</v>
      </c>
      <c r="C7">
        <f t="shared" si="0"/>
        <v>17.132876478403503</v>
      </c>
      <c r="D7">
        <v>82.867123521596497</v>
      </c>
      <c r="F7">
        <v>0.5</v>
      </c>
      <c r="G7" s="6">
        <v>88.288762410172595</v>
      </c>
      <c r="H7" s="6">
        <v>45.133296778554701</v>
      </c>
      <c r="K7">
        <v>81.013720000000006</v>
      </c>
      <c r="L7">
        <v>0.97999000000000003</v>
      </c>
      <c r="M7">
        <v>49.494689999999999</v>
      </c>
      <c r="N7">
        <v>0.49495</v>
      </c>
      <c r="O7">
        <v>0.50505</v>
      </c>
      <c r="Q7">
        <v>0.6</v>
      </c>
    </row>
    <row r="8" spans="1:17" x14ac:dyDescent="0.35">
      <c r="A8">
        <v>0.93616960661849102</v>
      </c>
      <c r="B8">
        <v>30</v>
      </c>
      <c r="C8">
        <f t="shared" si="0"/>
        <v>18.905186848136793</v>
      </c>
      <c r="D8">
        <v>81.094813151863207</v>
      </c>
      <c r="F8">
        <v>0.4</v>
      </c>
      <c r="G8" s="6">
        <v>95.349204132394803</v>
      </c>
      <c r="H8" s="6">
        <v>39.851373775986602</v>
      </c>
      <c r="K8">
        <v>88.288759999999996</v>
      </c>
      <c r="L8">
        <v>1.21566</v>
      </c>
      <c r="M8">
        <v>54.866700000000002</v>
      </c>
      <c r="N8">
        <v>0.54866999999999999</v>
      </c>
      <c r="O8">
        <v>0.45133000000000001</v>
      </c>
      <c r="Q8">
        <v>0.5</v>
      </c>
    </row>
    <row r="9" spans="1:17" x14ac:dyDescent="0.35">
      <c r="A9">
        <v>0.92629661864716595</v>
      </c>
      <c r="B9">
        <v>35</v>
      </c>
      <c r="C9">
        <f t="shared" si="0"/>
        <v>20.9501216502685</v>
      </c>
      <c r="D9">
        <v>79.0498783497315</v>
      </c>
      <c r="F9">
        <v>0.3</v>
      </c>
      <c r="G9" s="6">
        <v>102.784487494807</v>
      </c>
      <c r="H9" s="6">
        <v>34.250250838126199</v>
      </c>
      <c r="K9">
        <v>85</v>
      </c>
      <c r="L9">
        <v>1.1020399999999999</v>
      </c>
      <c r="M9">
        <v>52.427129999999998</v>
      </c>
      <c r="N9">
        <v>0.52427000000000001</v>
      </c>
      <c r="O9">
        <v>0.47572999999999999</v>
      </c>
      <c r="Q9">
        <v>0.54607000000000006</v>
      </c>
    </row>
    <row r="10" spans="1:17" x14ac:dyDescent="0.35">
      <c r="A10">
        <v>0.91351395502223298</v>
      </c>
      <c r="B10">
        <v>40</v>
      </c>
      <c r="C10">
        <f t="shared" si="0"/>
        <v>23.263645405415701</v>
      </c>
      <c r="D10">
        <v>76.736354594584299</v>
      </c>
      <c r="F10">
        <v>0.2</v>
      </c>
      <c r="G10" s="6">
        <v>111.406854365648</v>
      </c>
      <c r="H10" s="6">
        <v>27.744333990324101</v>
      </c>
      <c r="K10">
        <v>90</v>
      </c>
      <c r="L10">
        <v>1.28009</v>
      </c>
      <c r="M10">
        <v>56.142000000000003</v>
      </c>
      <c r="N10">
        <v>0.56142000000000003</v>
      </c>
      <c r="O10">
        <v>0.43858000000000003</v>
      </c>
      <c r="Q10">
        <v>0.47572999999999999</v>
      </c>
    </row>
    <row r="11" spans="1:17" x14ac:dyDescent="0.35">
      <c r="A11">
        <v>0.9</v>
      </c>
      <c r="B11" s="6">
        <v>44.197424065195897</v>
      </c>
      <c r="C11">
        <f t="shared" si="0"/>
        <v>25.403187453571704</v>
      </c>
      <c r="D11" s="6">
        <v>74.596812546428296</v>
      </c>
      <c r="E11" s="6"/>
      <c r="F11">
        <v>0.1</v>
      </c>
      <c r="G11" s="6">
        <v>123.05919559319</v>
      </c>
      <c r="H11" s="6">
        <v>19.0124830383395</v>
      </c>
      <c r="K11">
        <v>95.349199999999996</v>
      </c>
      <c r="L11">
        <v>1.50932</v>
      </c>
      <c r="M11">
        <v>60.148629999999997</v>
      </c>
      <c r="N11">
        <v>0.60148999999999997</v>
      </c>
      <c r="O11">
        <v>0.39850999999999998</v>
      </c>
      <c r="Q11">
        <v>0.4</v>
      </c>
    </row>
    <row r="12" spans="1:17" x14ac:dyDescent="0.35">
      <c r="A12">
        <v>0.89708289585752499</v>
      </c>
      <c r="B12">
        <v>45</v>
      </c>
      <c r="C12">
        <f t="shared" si="0"/>
        <v>25.831719695988497</v>
      </c>
      <c r="D12">
        <v>74.168280304011503</v>
      </c>
      <c r="F12">
        <v>0</v>
      </c>
      <c r="G12" s="6">
        <v>146.71878450535499</v>
      </c>
      <c r="H12" s="6">
        <v>2.0868009236796801</v>
      </c>
      <c r="K12">
        <v>100</v>
      </c>
      <c r="L12">
        <v>1.75099</v>
      </c>
      <c r="M12">
        <v>63.649430000000002</v>
      </c>
      <c r="N12">
        <v>0.63649</v>
      </c>
      <c r="O12">
        <v>0.36351</v>
      </c>
      <c r="Q12">
        <v>0.33631</v>
      </c>
    </row>
    <row r="13" spans="1:17" x14ac:dyDescent="0.35">
      <c r="A13">
        <v>0.87615659913270405</v>
      </c>
      <c r="B13">
        <v>50</v>
      </c>
      <c r="C13">
        <f t="shared" si="0"/>
        <v>28.6322938800988</v>
      </c>
      <c r="D13">
        <v>71.3677061199012</v>
      </c>
      <c r="K13">
        <v>102.78449000000001</v>
      </c>
      <c r="L13">
        <v>1.9196899999999999</v>
      </c>
      <c r="M13">
        <v>65.749750000000006</v>
      </c>
      <c r="N13">
        <v>0.65749999999999997</v>
      </c>
      <c r="O13">
        <v>0.34250000000000003</v>
      </c>
      <c r="Q13">
        <v>0.3</v>
      </c>
    </row>
    <row r="14" spans="1:17" x14ac:dyDescent="0.35">
      <c r="A14">
        <v>0.84981699875877803</v>
      </c>
      <c r="B14">
        <v>55</v>
      </c>
      <c r="C14">
        <f t="shared" si="0"/>
        <v>31.638122410704099</v>
      </c>
      <c r="D14">
        <v>68.361877589295901</v>
      </c>
      <c r="K14">
        <v>105</v>
      </c>
      <c r="L14">
        <v>2.06955</v>
      </c>
      <c r="M14">
        <v>67.421959999999999</v>
      </c>
      <c r="N14">
        <v>0.67422000000000004</v>
      </c>
      <c r="O14">
        <v>0.32578000000000001</v>
      </c>
      <c r="Q14">
        <v>0.27238000000000001</v>
      </c>
    </row>
    <row r="15" spans="1:17" x14ac:dyDescent="0.35">
      <c r="A15">
        <v>0.81715040766388902</v>
      </c>
      <c r="B15">
        <v>60</v>
      </c>
      <c r="C15">
        <f t="shared" si="0"/>
        <v>34.819706223173199</v>
      </c>
      <c r="D15">
        <v>65.180293776826801</v>
      </c>
      <c r="K15">
        <v>110</v>
      </c>
      <c r="L15">
        <v>2.4716300000000002</v>
      </c>
      <c r="M15">
        <v>71.195099999999996</v>
      </c>
      <c r="N15">
        <v>0.71194999999999997</v>
      </c>
      <c r="O15">
        <v>0.28804999999999997</v>
      </c>
      <c r="Q15">
        <v>0.21487000000000001</v>
      </c>
    </row>
    <row r="16" spans="1:17" x14ac:dyDescent="0.35">
      <c r="A16">
        <v>0.8</v>
      </c>
      <c r="B16" s="6">
        <v>62.271358495648897</v>
      </c>
      <c r="C16">
        <f t="shared" si="0"/>
        <v>36.315100531854497</v>
      </c>
      <c r="D16" s="6">
        <v>63.684899468145503</v>
      </c>
      <c r="E16" s="6"/>
      <c r="K16">
        <v>111.40685000000001</v>
      </c>
      <c r="L16">
        <v>2.6043400000000001</v>
      </c>
      <c r="M16">
        <v>72.255669999999995</v>
      </c>
      <c r="N16">
        <v>0.72255999999999998</v>
      </c>
      <c r="O16">
        <v>0.27744000000000002</v>
      </c>
      <c r="Q16">
        <v>0.2</v>
      </c>
    </row>
    <row r="17" spans="1:17" x14ac:dyDescent="0.35">
      <c r="A17">
        <v>0.77737197486036502</v>
      </c>
      <c r="B17">
        <v>65</v>
      </c>
      <c r="C17">
        <f t="shared" si="0"/>
        <v>38.147792853556197</v>
      </c>
      <c r="D17">
        <v>61.852207146443803</v>
      </c>
      <c r="K17">
        <v>115</v>
      </c>
      <c r="L17">
        <v>2.9936199999999999</v>
      </c>
      <c r="M17">
        <v>74.960080000000005</v>
      </c>
      <c r="N17">
        <v>0.74960000000000004</v>
      </c>
      <c r="O17">
        <v>0.25040000000000001</v>
      </c>
      <c r="Q17">
        <v>0.16477</v>
      </c>
    </row>
    <row r="18" spans="1:17" x14ac:dyDescent="0.35">
      <c r="A18">
        <v>0.72999919161212701</v>
      </c>
      <c r="B18">
        <v>70</v>
      </c>
      <c r="C18">
        <f t="shared" si="0"/>
        <v>41.595141734648401</v>
      </c>
      <c r="D18">
        <v>58.404858265351599</v>
      </c>
      <c r="K18">
        <v>120</v>
      </c>
      <c r="L18">
        <v>3.69652</v>
      </c>
      <c r="M18">
        <v>78.707629999999995</v>
      </c>
      <c r="N18">
        <v>0.78708</v>
      </c>
      <c r="O18">
        <v>0.21292</v>
      </c>
      <c r="Q18">
        <v>0.12232</v>
      </c>
    </row>
    <row r="19" spans="1:17" x14ac:dyDescent="0.35">
      <c r="A19">
        <v>0.7</v>
      </c>
      <c r="B19" s="6">
        <v>72.812182163749796</v>
      </c>
      <c r="C19">
        <f t="shared" si="0"/>
        <v>43.577226240712299</v>
      </c>
      <c r="D19" s="6">
        <v>56.422773759287701</v>
      </c>
      <c r="E19" s="6"/>
      <c r="K19">
        <v>123.0592</v>
      </c>
      <c r="L19">
        <v>4.2596999999999996</v>
      </c>
      <c r="M19">
        <v>80.987520000000004</v>
      </c>
      <c r="N19">
        <v>0.80988000000000004</v>
      </c>
      <c r="O19">
        <v>0.19012000000000001</v>
      </c>
      <c r="Q19">
        <v>0.1</v>
      </c>
    </row>
    <row r="20" spans="1:17" x14ac:dyDescent="0.35">
      <c r="A20">
        <v>0.67505434644106099</v>
      </c>
      <c r="B20">
        <v>75</v>
      </c>
      <c r="C20">
        <f t="shared" si="0"/>
        <v>45.137519453838898</v>
      </c>
      <c r="D20">
        <v>54.862480546161102</v>
      </c>
      <c r="K20">
        <v>125</v>
      </c>
      <c r="L20">
        <v>4.6906499999999998</v>
      </c>
      <c r="M20">
        <v>82.427319999999995</v>
      </c>
      <c r="N20">
        <v>0.82426999999999995</v>
      </c>
      <c r="O20">
        <v>0.17573</v>
      </c>
      <c r="Q20">
        <v>8.72E-2</v>
      </c>
    </row>
    <row r="21" spans="1:17" x14ac:dyDescent="0.35">
      <c r="A21">
        <v>0.61324784272503097</v>
      </c>
      <c r="B21">
        <v>80</v>
      </c>
      <c r="C21">
        <f t="shared" si="0"/>
        <v>48.754052633360303</v>
      </c>
      <c r="D21">
        <v>51.245947366639697</v>
      </c>
      <c r="K21">
        <v>130</v>
      </c>
      <c r="L21">
        <v>6.1979100000000003</v>
      </c>
      <c r="M21">
        <v>86.107079999999996</v>
      </c>
      <c r="N21">
        <v>0.86107</v>
      </c>
      <c r="O21">
        <v>0.13893</v>
      </c>
      <c r="Q21">
        <v>5.8709999999999998E-2</v>
      </c>
    </row>
    <row r="22" spans="1:17" x14ac:dyDescent="0.35">
      <c r="A22">
        <v>0.6</v>
      </c>
      <c r="B22" s="6">
        <v>81.013722484872105</v>
      </c>
      <c r="C22">
        <f t="shared" si="0"/>
        <v>49.494694823526999</v>
      </c>
      <c r="D22" s="6">
        <v>50.505305176473001</v>
      </c>
      <c r="E22" s="6"/>
      <c r="K22">
        <v>135</v>
      </c>
      <c r="L22">
        <v>8.73949</v>
      </c>
      <c r="M22">
        <v>89.732519999999994</v>
      </c>
      <c r="N22">
        <v>0.89732999999999996</v>
      </c>
      <c r="O22">
        <v>0.10267</v>
      </c>
      <c r="Q22">
        <v>3.5959999999999999E-2</v>
      </c>
    </row>
    <row r="23" spans="1:17" x14ac:dyDescent="0.35">
      <c r="A23">
        <v>0.5</v>
      </c>
      <c r="B23" s="6">
        <v>88.288762410172595</v>
      </c>
      <c r="C23">
        <f t="shared" si="0"/>
        <v>54.866703221445299</v>
      </c>
      <c r="D23" s="6">
        <v>45.133296778554701</v>
      </c>
      <c r="E23" s="6"/>
      <c r="K23">
        <v>140</v>
      </c>
      <c r="L23">
        <v>13.895289999999999</v>
      </c>
      <c r="M23">
        <v>93.286469999999994</v>
      </c>
      <c r="N23">
        <v>0.93286000000000002</v>
      </c>
      <c r="O23">
        <v>6.7140000000000005E-2</v>
      </c>
      <c r="Q23">
        <v>1.8030000000000001E-2</v>
      </c>
    </row>
    <row r="24" spans="1:17" x14ac:dyDescent="0.35">
      <c r="A24">
        <v>0.54607109327297698</v>
      </c>
      <c r="B24">
        <v>85</v>
      </c>
      <c r="C24">
        <f t="shared" si="0"/>
        <v>52.427126030553701</v>
      </c>
      <c r="D24">
        <v>47.572873969446299</v>
      </c>
      <c r="K24">
        <v>145</v>
      </c>
      <c r="L24">
        <v>29.755179999999999</v>
      </c>
      <c r="M24">
        <v>96.748519999999999</v>
      </c>
      <c r="N24">
        <v>0.96748999999999996</v>
      </c>
      <c r="O24">
        <v>3.2509999999999997E-2</v>
      </c>
      <c r="Q24">
        <v>4.0400000000000002E-3</v>
      </c>
    </row>
    <row r="25" spans="1:17" x14ac:dyDescent="0.35">
      <c r="A25">
        <v>0.47573006889553998</v>
      </c>
      <c r="B25">
        <v>90</v>
      </c>
      <c r="C25">
        <f t="shared" si="0"/>
        <v>56.142003095004902</v>
      </c>
      <c r="D25">
        <v>43.857996904995098</v>
      </c>
      <c r="K25">
        <v>146.71878000000001</v>
      </c>
      <c r="L25">
        <v>46.92024</v>
      </c>
      <c r="M25">
        <v>97.913200000000003</v>
      </c>
      <c r="N25">
        <v>0.97912999999999994</v>
      </c>
      <c r="O25">
        <v>2.087E-2</v>
      </c>
      <c r="Q25">
        <v>0</v>
      </c>
    </row>
    <row r="26" spans="1:17" x14ac:dyDescent="0.35">
      <c r="A26">
        <v>0.4</v>
      </c>
      <c r="B26" s="6">
        <v>95.349204132394803</v>
      </c>
      <c r="C26">
        <f t="shared" si="0"/>
        <v>60.148626224013398</v>
      </c>
      <c r="D26" s="6">
        <v>39.851373775986602</v>
      </c>
      <c r="E26" s="6"/>
      <c r="K26">
        <v>149.8554</v>
      </c>
      <c r="L26" t="s">
        <v>28</v>
      </c>
      <c r="M26">
        <v>100</v>
      </c>
      <c r="N26">
        <v>1</v>
      </c>
      <c r="O26">
        <v>0</v>
      </c>
    </row>
    <row r="27" spans="1:17" x14ac:dyDescent="0.35">
      <c r="A27">
        <v>0.33630696100350999</v>
      </c>
      <c r="B27">
        <v>100</v>
      </c>
      <c r="C27">
        <f t="shared" si="0"/>
        <v>63.649425784800201</v>
      </c>
      <c r="D27">
        <v>36.350574215199799</v>
      </c>
    </row>
    <row r="28" spans="1:17" x14ac:dyDescent="0.35">
      <c r="A28">
        <v>0.3</v>
      </c>
      <c r="B28" s="6">
        <v>102.784487494807</v>
      </c>
      <c r="C28">
        <f t="shared" si="0"/>
        <v>65.749749161873808</v>
      </c>
      <c r="D28" s="6">
        <v>34.250250838126199</v>
      </c>
      <c r="E28" s="6"/>
    </row>
    <row r="29" spans="1:17" x14ac:dyDescent="0.35">
      <c r="A29">
        <v>0.27237781674110301</v>
      </c>
      <c r="B29">
        <v>105</v>
      </c>
      <c r="C29">
        <f t="shared" si="0"/>
        <v>67.421957468686301</v>
      </c>
      <c r="D29">
        <v>32.578042531313699</v>
      </c>
    </row>
    <row r="30" spans="1:17" x14ac:dyDescent="0.35">
      <c r="A30">
        <v>0.21486951727808701</v>
      </c>
      <c r="B30">
        <v>110</v>
      </c>
      <c r="C30">
        <f t="shared" si="0"/>
        <v>71.195097506606601</v>
      </c>
      <c r="D30">
        <v>28.804902493393399</v>
      </c>
    </row>
    <row r="31" spans="1:17" x14ac:dyDescent="0.35">
      <c r="A31">
        <v>0.2</v>
      </c>
      <c r="B31" s="6">
        <v>111.406854365648</v>
      </c>
      <c r="C31">
        <f t="shared" si="0"/>
        <v>72.255666009675906</v>
      </c>
      <c r="D31" s="6">
        <v>27.744333990324101</v>
      </c>
      <c r="E31" s="6"/>
    </row>
    <row r="32" spans="1:17" x14ac:dyDescent="0.35">
      <c r="A32">
        <v>0.164766824549125</v>
      </c>
      <c r="B32">
        <v>115</v>
      </c>
      <c r="C32">
        <f t="shared" si="0"/>
        <v>74.960084495581299</v>
      </c>
      <c r="D32">
        <v>25.039915504418701</v>
      </c>
    </row>
    <row r="33" spans="1:5" x14ac:dyDescent="0.35">
      <c r="A33">
        <v>0.122318958648236</v>
      </c>
      <c r="B33">
        <v>120</v>
      </c>
      <c r="C33">
        <f t="shared" si="0"/>
        <v>78.707626742410397</v>
      </c>
      <c r="D33">
        <v>21.292373257589599</v>
      </c>
    </row>
    <row r="34" spans="1:5" x14ac:dyDescent="0.35">
      <c r="A34">
        <v>0.1</v>
      </c>
      <c r="B34" s="6">
        <v>123.05919559319</v>
      </c>
      <c r="C34">
        <f t="shared" si="0"/>
        <v>80.987516961660504</v>
      </c>
      <c r="D34" s="6">
        <v>19.0124830383395</v>
      </c>
      <c r="E34" s="6"/>
    </row>
    <row r="35" spans="1:5" x14ac:dyDescent="0.35">
      <c r="A35">
        <v>8.7199546926705604E-2</v>
      </c>
      <c r="B35">
        <v>125</v>
      </c>
      <c r="C35">
        <f t="shared" si="0"/>
        <v>82.427324219692395</v>
      </c>
      <c r="D35">
        <v>17.572675780307598</v>
      </c>
    </row>
    <row r="36" spans="1:5" x14ac:dyDescent="0.35">
      <c r="A36">
        <v>5.8709270723423003E-2</v>
      </c>
      <c r="B36">
        <v>130</v>
      </c>
      <c r="C36">
        <f t="shared" si="0"/>
        <v>86.107081267571402</v>
      </c>
      <c r="D36">
        <v>13.892918732428599</v>
      </c>
    </row>
    <row r="37" spans="1:5" x14ac:dyDescent="0.35">
      <c r="A37">
        <v>3.5963340254203897E-2</v>
      </c>
      <c r="B37">
        <v>135</v>
      </c>
      <c r="C37">
        <f t="shared" si="0"/>
        <v>89.732524885325006</v>
      </c>
      <c r="D37">
        <v>10.267475114674999</v>
      </c>
    </row>
    <row r="38" spans="1:5" x14ac:dyDescent="0.35">
      <c r="A38">
        <v>1.8034209787862399E-2</v>
      </c>
      <c r="B38">
        <v>140</v>
      </c>
      <c r="C38">
        <f t="shared" si="0"/>
        <v>93.286470416396796</v>
      </c>
      <c r="D38">
        <v>6.7135295836031998</v>
      </c>
    </row>
    <row r="39" spans="1:5" x14ac:dyDescent="0.35">
      <c r="A39">
        <v>4.0437195316726602E-3</v>
      </c>
      <c r="B39">
        <v>145</v>
      </c>
      <c r="C39">
        <f t="shared" si="0"/>
        <v>96.748515110585373</v>
      </c>
      <c r="D39">
        <v>3.2514848894146202</v>
      </c>
    </row>
    <row r="40" spans="1:5" x14ac:dyDescent="0.35">
      <c r="A40">
        <v>0</v>
      </c>
      <c r="B40" s="6">
        <v>146.71878450535499</v>
      </c>
      <c r="C40">
        <f t="shared" si="0"/>
        <v>97.913199076320325</v>
      </c>
      <c r="D40" s="6">
        <v>2.0868009236796801</v>
      </c>
      <c r="E40" s="6"/>
    </row>
    <row r="41" spans="1:5" x14ac:dyDescent="0.35">
      <c r="B41" s="6"/>
      <c r="D41" s="6"/>
      <c r="E41" s="6"/>
    </row>
    <row r="42" spans="1:5" x14ac:dyDescent="0.35">
      <c r="B42" s="6"/>
      <c r="D42" s="6"/>
      <c r="E42" s="6"/>
    </row>
    <row r="43" spans="1:5" x14ac:dyDescent="0.35">
      <c r="A43">
        <v>-6.7876564652496196E-3</v>
      </c>
      <c r="B43">
        <v>150</v>
      </c>
      <c r="D43">
        <v>-9.4887455006678306E-2</v>
      </c>
    </row>
    <row r="44" spans="1:5" x14ac:dyDescent="0.35">
      <c r="A44">
        <v>-2.1505390953565399E-2</v>
      </c>
      <c r="B44">
        <v>160</v>
      </c>
      <c r="D44">
        <v>-6.3309682015524604</v>
      </c>
    </row>
    <row r="45" spans="1:5" x14ac:dyDescent="0.35">
      <c r="A45">
        <v>-3.50332782711315E-2</v>
      </c>
      <c r="B45">
        <v>180</v>
      </c>
      <c r="D45">
        <v>-16.197422568846001</v>
      </c>
    </row>
    <row r="46" spans="1:5" x14ac:dyDescent="0.35">
      <c r="A46">
        <v>-3.9496439199633998E-2</v>
      </c>
      <c r="B46">
        <v>200</v>
      </c>
      <c r="D46">
        <v>-21.900583868521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8C6ED-B137-4587-A905-500FB569BC0F}">
  <dimension ref="A1:AA71"/>
  <sheetViews>
    <sheetView workbookViewId="0">
      <selection activeCell="S16" sqref="S16"/>
    </sheetView>
  </sheetViews>
  <sheetFormatPr defaultRowHeight="14.5" x14ac:dyDescent="0.35"/>
  <sheetData>
    <row r="1" spans="1:27" x14ac:dyDescent="0.35">
      <c r="A1" s="3" t="s">
        <v>33</v>
      </c>
      <c r="C1" s="1">
        <f>C50/C19</f>
        <v>0.89048046536172876</v>
      </c>
      <c r="E1" s="3" t="s">
        <v>34</v>
      </c>
      <c r="G1" s="1">
        <f>G51/G20</f>
        <v>0.51237509822811289</v>
      </c>
      <c r="I1" s="3" t="s">
        <v>35</v>
      </c>
      <c r="K1" s="1">
        <f>K51/K17</f>
        <v>0.49448232685141896</v>
      </c>
      <c r="M1" s="3" t="s">
        <v>36</v>
      </c>
      <c r="O1">
        <f>O34/O16</f>
        <v>0.36064617813285837</v>
      </c>
      <c r="Q1" s="3" t="s">
        <v>37</v>
      </c>
      <c r="S1">
        <f>S50/S16</f>
        <v>0.40419453304138475</v>
      </c>
      <c r="U1" s="3" t="s">
        <v>38</v>
      </c>
      <c r="W1">
        <f>W56/W21</f>
        <v>0.41589676283293386</v>
      </c>
      <c r="Y1" s="3" t="s">
        <v>39</v>
      </c>
    </row>
    <row r="2" spans="1:27" x14ac:dyDescent="0.35">
      <c r="A2" s="3"/>
      <c r="C2" s="2">
        <f>C50/(C50+C19)</f>
        <v>0.47103394172938057</v>
      </c>
      <c r="E2" s="3"/>
      <c r="G2" s="2">
        <f>G51/(G51+G20)</f>
        <v>0.33878837255943162</v>
      </c>
      <c r="I2" s="3"/>
      <c r="K2" s="2">
        <f>K51/(K51+K17)</f>
        <v>0.33087198019477165</v>
      </c>
      <c r="M2" s="3"/>
      <c r="O2" s="2">
        <f>O51/(O51+O16)</f>
        <v>0.32629479864842414</v>
      </c>
      <c r="Q2" s="3"/>
      <c r="S2" s="2">
        <f>S50/(S50+S16)</f>
        <v>0.28784796089892783</v>
      </c>
      <c r="U2" s="3"/>
      <c r="W2" s="2">
        <f>W56/(W56+W21)</f>
        <v>0.29373381855948688</v>
      </c>
    </row>
    <row r="3" spans="1:27" x14ac:dyDescent="0.35">
      <c r="A3">
        <v>0</v>
      </c>
      <c r="B3">
        <v>229.5111</v>
      </c>
      <c r="C3">
        <f>255-B3</f>
        <v>25.488900000000001</v>
      </c>
      <c r="E3">
        <v>0</v>
      </c>
      <c r="F3">
        <v>219.72219999999999</v>
      </c>
      <c r="G3">
        <f>255-F3</f>
        <v>35.277800000000013</v>
      </c>
      <c r="I3">
        <v>0</v>
      </c>
      <c r="J3">
        <v>228.8</v>
      </c>
      <c r="K3">
        <f>255-J3</f>
        <v>26.199999999999989</v>
      </c>
      <c r="M3">
        <v>0</v>
      </c>
      <c r="N3">
        <v>228.27780000000001</v>
      </c>
      <c r="O3">
        <f>255-N3</f>
        <v>26.722199999999987</v>
      </c>
      <c r="Q3">
        <v>0</v>
      </c>
      <c r="R3">
        <v>229.5556</v>
      </c>
      <c r="S3">
        <f>255-R3</f>
        <v>25.444400000000002</v>
      </c>
      <c r="U3">
        <v>0</v>
      </c>
      <c r="V3">
        <v>229.16669999999999</v>
      </c>
      <c r="W3">
        <f>255-V3</f>
        <v>25.833300000000008</v>
      </c>
      <c r="Y3">
        <v>0</v>
      </c>
      <c r="Z3">
        <v>221.9222</v>
      </c>
      <c r="AA3">
        <f>255-Z3</f>
        <v>33.077799999999996</v>
      </c>
    </row>
    <row r="4" spans="1:27" x14ac:dyDescent="0.35">
      <c r="A4">
        <v>1</v>
      </c>
      <c r="B4">
        <v>229.4556</v>
      </c>
      <c r="C4">
        <f t="shared" ref="C4:C67" si="0">255-B4</f>
        <v>25.544399999999996</v>
      </c>
      <c r="E4">
        <v>1</v>
      </c>
      <c r="F4">
        <v>219.72219999999999</v>
      </c>
      <c r="G4">
        <f t="shared" ref="G4:G67" si="1">255-F4</f>
        <v>35.277800000000013</v>
      </c>
      <c r="I4">
        <v>1</v>
      </c>
      <c r="J4">
        <v>228.88890000000001</v>
      </c>
      <c r="K4">
        <f t="shared" ref="K4:K67" si="2">255-J4</f>
        <v>26.111099999999993</v>
      </c>
      <c r="M4">
        <v>1</v>
      </c>
      <c r="N4">
        <v>228.83330000000001</v>
      </c>
      <c r="O4">
        <f t="shared" ref="O4:O67" si="3">255-N4</f>
        <v>26.166699999999992</v>
      </c>
      <c r="Q4">
        <v>1</v>
      </c>
      <c r="R4">
        <v>229.67779999999999</v>
      </c>
      <c r="S4">
        <f t="shared" ref="S4:S67" si="4">255-R4</f>
        <v>25.322200000000009</v>
      </c>
      <c r="U4">
        <v>1</v>
      </c>
      <c r="V4">
        <v>229.25559999999999</v>
      </c>
      <c r="W4">
        <f t="shared" ref="W4:W67" si="5">255-V4</f>
        <v>25.744400000000013</v>
      </c>
      <c r="Y4">
        <v>1</v>
      </c>
      <c r="Z4">
        <v>222.0111</v>
      </c>
      <c r="AA4">
        <f t="shared" ref="AA4:AA67" si="6">255-Z4</f>
        <v>32.988900000000001</v>
      </c>
    </row>
    <row r="5" spans="1:27" x14ac:dyDescent="0.35">
      <c r="A5">
        <v>2</v>
      </c>
      <c r="B5">
        <v>229.68889999999999</v>
      </c>
      <c r="C5">
        <f t="shared" si="0"/>
        <v>25.31110000000001</v>
      </c>
      <c r="E5">
        <v>2</v>
      </c>
      <c r="F5">
        <v>219.73330000000001</v>
      </c>
      <c r="G5">
        <f t="shared" si="1"/>
        <v>35.266699999999986</v>
      </c>
      <c r="I5">
        <v>2</v>
      </c>
      <c r="J5">
        <v>229.15549999999999</v>
      </c>
      <c r="K5">
        <f t="shared" si="2"/>
        <v>25.844500000000011</v>
      </c>
      <c r="M5">
        <v>2</v>
      </c>
      <c r="N5">
        <v>229.3</v>
      </c>
      <c r="O5">
        <f t="shared" si="3"/>
        <v>25.699999999999989</v>
      </c>
      <c r="Q5">
        <v>2</v>
      </c>
      <c r="R5">
        <v>229.9</v>
      </c>
      <c r="S5">
        <f t="shared" si="4"/>
        <v>25.099999999999994</v>
      </c>
      <c r="U5">
        <v>2</v>
      </c>
      <c r="V5">
        <v>229.28890000000001</v>
      </c>
      <c r="W5">
        <f t="shared" si="5"/>
        <v>25.711099999999988</v>
      </c>
      <c r="Y5">
        <v>2</v>
      </c>
      <c r="Z5">
        <v>222.27780000000001</v>
      </c>
      <c r="AA5">
        <f t="shared" si="6"/>
        <v>32.722199999999987</v>
      </c>
    </row>
    <row r="6" spans="1:27" x14ac:dyDescent="0.35">
      <c r="A6">
        <v>3</v>
      </c>
      <c r="B6">
        <v>229.82220000000001</v>
      </c>
      <c r="C6">
        <f t="shared" si="0"/>
        <v>25.177799999999991</v>
      </c>
      <c r="E6">
        <v>3</v>
      </c>
      <c r="F6">
        <v>219.77780000000001</v>
      </c>
      <c r="G6">
        <f t="shared" si="1"/>
        <v>35.222199999999987</v>
      </c>
      <c r="I6">
        <v>3</v>
      </c>
      <c r="J6">
        <v>229.4667</v>
      </c>
      <c r="K6">
        <f t="shared" si="2"/>
        <v>25.533299999999997</v>
      </c>
      <c r="M6">
        <v>3</v>
      </c>
      <c r="N6">
        <v>228.86670000000001</v>
      </c>
      <c r="O6">
        <f t="shared" si="3"/>
        <v>26.133299999999991</v>
      </c>
      <c r="Q6">
        <v>3</v>
      </c>
      <c r="R6">
        <v>229.75559999999999</v>
      </c>
      <c r="S6">
        <f t="shared" si="4"/>
        <v>25.244400000000013</v>
      </c>
      <c r="U6">
        <v>3</v>
      </c>
      <c r="V6">
        <v>229.4222</v>
      </c>
      <c r="W6">
        <f t="shared" si="5"/>
        <v>25.577799999999996</v>
      </c>
      <c r="Y6">
        <v>3</v>
      </c>
      <c r="Z6">
        <v>222.4</v>
      </c>
      <c r="AA6">
        <f t="shared" si="6"/>
        <v>32.599999999999994</v>
      </c>
    </row>
    <row r="7" spans="1:27" x14ac:dyDescent="0.35">
      <c r="A7">
        <v>4</v>
      </c>
      <c r="B7">
        <v>229.9444</v>
      </c>
      <c r="C7">
        <f t="shared" si="0"/>
        <v>25.055599999999998</v>
      </c>
      <c r="E7">
        <v>4</v>
      </c>
      <c r="F7">
        <v>219.4889</v>
      </c>
      <c r="G7">
        <f t="shared" si="1"/>
        <v>35.511099999999999</v>
      </c>
      <c r="I7">
        <v>4</v>
      </c>
      <c r="J7">
        <v>229.5222</v>
      </c>
      <c r="K7">
        <f t="shared" si="2"/>
        <v>25.477800000000002</v>
      </c>
      <c r="M7">
        <v>4</v>
      </c>
      <c r="N7">
        <v>228.27780000000001</v>
      </c>
      <c r="O7">
        <f t="shared" si="3"/>
        <v>26.722199999999987</v>
      </c>
      <c r="Q7">
        <v>4</v>
      </c>
      <c r="R7">
        <v>229.4333</v>
      </c>
      <c r="S7">
        <f t="shared" si="4"/>
        <v>25.566699999999997</v>
      </c>
      <c r="U7">
        <v>4</v>
      </c>
      <c r="V7">
        <v>229.68889999999999</v>
      </c>
      <c r="W7">
        <f t="shared" si="5"/>
        <v>25.31110000000001</v>
      </c>
      <c r="Y7">
        <v>4</v>
      </c>
      <c r="Z7">
        <v>222.62219999999999</v>
      </c>
      <c r="AA7">
        <f t="shared" si="6"/>
        <v>32.377800000000008</v>
      </c>
    </row>
    <row r="8" spans="1:27" x14ac:dyDescent="0.35">
      <c r="A8">
        <v>5</v>
      </c>
      <c r="B8">
        <v>230.0556</v>
      </c>
      <c r="C8">
        <f t="shared" si="0"/>
        <v>24.944400000000002</v>
      </c>
      <c r="E8">
        <v>5</v>
      </c>
      <c r="F8">
        <v>219.4556</v>
      </c>
      <c r="G8">
        <f t="shared" si="1"/>
        <v>35.544399999999996</v>
      </c>
      <c r="I8">
        <v>5</v>
      </c>
      <c r="J8">
        <v>229.64439999999999</v>
      </c>
      <c r="K8">
        <f t="shared" si="2"/>
        <v>25.35560000000001</v>
      </c>
      <c r="M8">
        <v>5</v>
      </c>
      <c r="N8">
        <v>228</v>
      </c>
      <c r="O8">
        <f t="shared" si="3"/>
        <v>27</v>
      </c>
      <c r="Q8">
        <v>5</v>
      </c>
      <c r="R8">
        <v>229.31110000000001</v>
      </c>
      <c r="S8">
        <f t="shared" si="4"/>
        <v>25.68889999999999</v>
      </c>
      <c r="U8">
        <v>5</v>
      </c>
      <c r="V8">
        <v>229.6</v>
      </c>
      <c r="W8">
        <f t="shared" si="5"/>
        <v>25.400000000000006</v>
      </c>
      <c r="Y8">
        <v>5</v>
      </c>
      <c r="Z8">
        <v>222.6</v>
      </c>
      <c r="AA8">
        <f t="shared" si="6"/>
        <v>32.400000000000006</v>
      </c>
    </row>
    <row r="9" spans="1:27" x14ac:dyDescent="0.35">
      <c r="A9">
        <v>6</v>
      </c>
      <c r="B9">
        <v>229.83330000000001</v>
      </c>
      <c r="C9">
        <f t="shared" si="0"/>
        <v>25.166699999999992</v>
      </c>
      <c r="E9">
        <v>6</v>
      </c>
      <c r="F9">
        <v>219.4556</v>
      </c>
      <c r="G9">
        <f t="shared" si="1"/>
        <v>35.544399999999996</v>
      </c>
      <c r="I9">
        <v>6</v>
      </c>
      <c r="J9">
        <v>229.33330000000001</v>
      </c>
      <c r="K9">
        <f t="shared" si="2"/>
        <v>25.666699999999992</v>
      </c>
      <c r="M9">
        <v>6</v>
      </c>
      <c r="N9">
        <v>228.31110000000001</v>
      </c>
      <c r="O9">
        <f t="shared" si="3"/>
        <v>26.68889999999999</v>
      </c>
      <c r="Q9">
        <v>6</v>
      </c>
      <c r="R9">
        <v>228.15549999999999</v>
      </c>
      <c r="S9">
        <f t="shared" si="4"/>
        <v>26.844500000000011</v>
      </c>
      <c r="U9">
        <v>6</v>
      </c>
      <c r="V9">
        <v>229.4556</v>
      </c>
      <c r="W9">
        <f t="shared" si="5"/>
        <v>25.544399999999996</v>
      </c>
      <c r="Y9">
        <v>6</v>
      </c>
      <c r="Z9">
        <v>222.0333</v>
      </c>
      <c r="AA9">
        <f t="shared" si="6"/>
        <v>32.966700000000003</v>
      </c>
    </row>
    <row r="10" spans="1:27" x14ac:dyDescent="0.35">
      <c r="A10">
        <v>7</v>
      </c>
      <c r="B10">
        <v>229.62219999999999</v>
      </c>
      <c r="C10">
        <f t="shared" si="0"/>
        <v>25.377800000000008</v>
      </c>
      <c r="E10">
        <v>7</v>
      </c>
      <c r="F10">
        <v>219.5556</v>
      </c>
      <c r="G10">
        <f t="shared" si="1"/>
        <v>35.444400000000002</v>
      </c>
      <c r="I10">
        <v>7</v>
      </c>
      <c r="J10">
        <v>228.38890000000001</v>
      </c>
      <c r="K10">
        <f t="shared" si="2"/>
        <v>26.611099999999993</v>
      </c>
      <c r="M10">
        <v>7</v>
      </c>
      <c r="N10">
        <v>227.9</v>
      </c>
      <c r="O10">
        <f t="shared" si="3"/>
        <v>27.099999999999994</v>
      </c>
      <c r="Q10">
        <v>7</v>
      </c>
      <c r="R10">
        <v>225.26669999999999</v>
      </c>
      <c r="S10">
        <f t="shared" si="4"/>
        <v>29.733300000000014</v>
      </c>
      <c r="U10">
        <v>7</v>
      </c>
      <c r="V10">
        <v>229.4889</v>
      </c>
      <c r="W10">
        <f t="shared" si="5"/>
        <v>25.511099999999999</v>
      </c>
      <c r="Y10">
        <v>7</v>
      </c>
      <c r="Z10">
        <v>221.0333</v>
      </c>
      <c r="AA10">
        <f t="shared" si="6"/>
        <v>33.966700000000003</v>
      </c>
    </row>
    <row r="11" spans="1:27" x14ac:dyDescent="0.35">
      <c r="A11">
        <v>8</v>
      </c>
      <c r="B11">
        <v>229.14439999999999</v>
      </c>
      <c r="C11">
        <f t="shared" si="0"/>
        <v>25.85560000000001</v>
      </c>
      <c r="E11">
        <v>8</v>
      </c>
      <c r="F11">
        <v>219.0778</v>
      </c>
      <c r="G11">
        <f t="shared" si="1"/>
        <v>35.922200000000004</v>
      </c>
      <c r="I11">
        <v>8</v>
      </c>
      <c r="J11">
        <v>225.32220000000001</v>
      </c>
      <c r="K11">
        <f t="shared" si="2"/>
        <v>29.677799999999991</v>
      </c>
      <c r="M11">
        <v>8</v>
      </c>
      <c r="N11">
        <v>225.36670000000001</v>
      </c>
      <c r="O11">
        <f t="shared" si="3"/>
        <v>29.633299999999991</v>
      </c>
      <c r="Q11">
        <v>8</v>
      </c>
      <c r="R11">
        <v>218.73330000000001</v>
      </c>
      <c r="S11">
        <f t="shared" si="4"/>
        <v>36.266699999999986</v>
      </c>
      <c r="U11">
        <v>8</v>
      </c>
      <c r="V11">
        <v>229.9</v>
      </c>
      <c r="W11">
        <f t="shared" si="5"/>
        <v>25.099999999999994</v>
      </c>
      <c r="Y11">
        <v>8</v>
      </c>
      <c r="Z11">
        <v>217.8</v>
      </c>
      <c r="AA11">
        <f t="shared" si="6"/>
        <v>37.199999999999989</v>
      </c>
    </row>
    <row r="12" spans="1:27" x14ac:dyDescent="0.35">
      <c r="A12">
        <v>9</v>
      </c>
      <c r="B12">
        <v>228.66669999999999</v>
      </c>
      <c r="C12">
        <f t="shared" si="0"/>
        <v>26.333300000000008</v>
      </c>
      <c r="E12">
        <v>9</v>
      </c>
      <c r="F12">
        <v>218.24440000000001</v>
      </c>
      <c r="G12">
        <f t="shared" si="1"/>
        <v>36.755599999999987</v>
      </c>
      <c r="I12">
        <v>9</v>
      </c>
      <c r="J12">
        <v>220.0333</v>
      </c>
      <c r="K12">
        <f t="shared" si="2"/>
        <v>34.966700000000003</v>
      </c>
      <c r="M12">
        <v>9</v>
      </c>
      <c r="N12">
        <v>218.73330000000001</v>
      </c>
      <c r="O12">
        <f t="shared" si="3"/>
        <v>36.266699999999986</v>
      </c>
      <c r="Q12">
        <v>9</v>
      </c>
      <c r="R12">
        <v>208.8</v>
      </c>
      <c r="S12">
        <f t="shared" si="4"/>
        <v>46.199999999999989</v>
      </c>
      <c r="U12">
        <v>9</v>
      </c>
      <c r="V12">
        <v>230.4444</v>
      </c>
      <c r="W12">
        <f t="shared" si="5"/>
        <v>24.555599999999998</v>
      </c>
      <c r="Y12">
        <v>9</v>
      </c>
      <c r="Z12">
        <v>211.9889</v>
      </c>
      <c r="AA12">
        <f t="shared" si="6"/>
        <v>43.011099999999999</v>
      </c>
    </row>
    <row r="13" spans="1:27" x14ac:dyDescent="0.35">
      <c r="A13">
        <v>10</v>
      </c>
      <c r="B13">
        <v>227.32220000000001</v>
      </c>
      <c r="C13">
        <f t="shared" si="0"/>
        <v>27.677799999999991</v>
      </c>
      <c r="E13">
        <v>10</v>
      </c>
      <c r="F13">
        <v>214.14439999999999</v>
      </c>
      <c r="G13">
        <f t="shared" si="1"/>
        <v>40.85560000000001</v>
      </c>
      <c r="I13">
        <v>10</v>
      </c>
      <c r="J13">
        <v>211.33330000000001</v>
      </c>
      <c r="K13">
        <f t="shared" si="2"/>
        <v>43.666699999999992</v>
      </c>
      <c r="M13">
        <v>10</v>
      </c>
      <c r="N13">
        <v>208.9556</v>
      </c>
      <c r="O13">
        <f t="shared" si="3"/>
        <v>46.044399999999996</v>
      </c>
      <c r="Q13">
        <v>10</v>
      </c>
      <c r="R13">
        <v>195.13329999999999</v>
      </c>
      <c r="S13">
        <f t="shared" si="4"/>
        <v>59.866700000000009</v>
      </c>
      <c r="U13">
        <v>10</v>
      </c>
      <c r="V13">
        <v>230.23330000000001</v>
      </c>
      <c r="W13">
        <f t="shared" si="5"/>
        <v>24.766699999999986</v>
      </c>
      <c r="Y13">
        <v>10</v>
      </c>
      <c r="Z13">
        <v>203.9889</v>
      </c>
      <c r="AA13">
        <f t="shared" si="6"/>
        <v>51.011099999999999</v>
      </c>
    </row>
    <row r="14" spans="1:27" x14ac:dyDescent="0.35">
      <c r="A14">
        <v>11</v>
      </c>
      <c r="B14">
        <v>224.0778</v>
      </c>
      <c r="C14">
        <f t="shared" si="0"/>
        <v>30.922200000000004</v>
      </c>
      <c r="E14">
        <v>11</v>
      </c>
      <c r="F14">
        <v>207.0333</v>
      </c>
      <c r="G14">
        <f t="shared" si="1"/>
        <v>47.966700000000003</v>
      </c>
      <c r="I14">
        <v>11</v>
      </c>
      <c r="J14">
        <v>200.4444</v>
      </c>
      <c r="K14">
        <f t="shared" si="2"/>
        <v>54.555599999999998</v>
      </c>
      <c r="M14">
        <v>11</v>
      </c>
      <c r="N14">
        <v>196.36670000000001</v>
      </c>
      <c r="O14">
        <f t="shared" si="3"/>
        <v>58.633299999999991</v>
      </c>
      <c r="Q14">
        <v>11</v>
      </c>
      <c r="R14">
        <v>181.22219999999999</v>
      </c>
      <c r="S14">
        <f t="shared" si="4"/>
        <v>73.777800000000013</v>
      </c>
      <c r="U14">
        <v>11</v>
      </c>
      <c r="V14">
        <v>229.13329999999999</v>
      </c>
      <c r="W14">
        <f t="shared" si="5"/>
        <v>25.866700000000009</v>
      </c>
      <c r="Y14">
        <v>11</v>
      </c>
      <c r="Z14">
        <v>194.13329999999999</v>
      </c>
      <c r="AA14">
        <f t="shared" si="6"/>
        <v>60.866700000000009</v>
      </c>
    </row>
    <row r="15" spans="1:27" x14ac:dyDescent="0.35">
      <c r="A15">
        <v>12</v>
      </c>
      <c r="B15">
        <v>218.74440000000001</v>
      </c>
      <c r="C15">
        <f t="shared" si="0"/>
        <v>36.255599999999987</v>
      </c>
      <c r="E15">
        <v>12</v>
      </c>
      <c r="F15">
        <v>195.31110000000001</v>
      </c>
      <c r="G15">
        <f t="shared" si="1"/>
        <v>59.68889999999999</v>
      </c>
      <c r="I15">
        <v>12</v>
      </c>
      <c r="J15">
        <v>188.22219999999999</v>
      </c>
      <c r="K15">
        <f t="shared" si="2"/>
        <v>66.777800000000013</v>
      </c>
      <c r="M15">
        <v>12</v>
      </c>
      <c r="N15">
        <v>183.73330000000001</v>
      </c>
      <c r="O15">
        <f t="shared" si="3"/>
        <v>71.266699999999986</v>
      </c>
      <c r="Q15">
        <v>12</v>
      </c>
      <c r="R15">
        <v>168.33330000000001</v>
      </c>
      <c r="S15">
        <f t="shared" si="4"/>
        <v>86.666699999999992</v>
      </c>
      <c r="U15">
        <v>12</v>
      </c>
      <c r="V15">
        <v>224.81110000000001</v>
      </c>
      <c r="W15">
        <f t="shared" si="5"/>
        <v>30.18889999999999</v>
      </c>
      <c r="Y15">
        <v>12</v>
      </c>
      <c r="Z15">
        <v>184.68889999999999</v>
      </c>
      <c r="AA15">
        <f t="shared" si="6"/>
        <v>70.31110000000001</v>
      </c>
    </row>
    <row r="16" spans="1:27" x14ac:dyDescent="0.35">
      <c r="A16">
        <v>13</v>
      </c>
      <c r="B16">
        <v>210.83330000000001</v>
      </c>
      <c r="C16">
        <f t="shared" si="0"/>
        <v>44.166699999999992</v>
      </c>
      <c r="E16">
        <v>13</v>
      </c>
      <c r="F16">
        <v>180.9111</v>
      </c>
      <c r="G16">
        <f t="shared" si="1"/>
        <v>74.088899999999995</v>
      </c>
      <c r="I16">
        <v>13</v>
      </c>
      <c r="J16">
        <v>177.32220000000001</v>
      </c>
      <c r="K16">
        <f t="shared" si="2"/>
        <v>77.677799999999991</v>
      </c>
      <c r="M16">
        <v>13</v>
      </c>
      <c r="N16">
        <v>175.9444</v>
      </c>
      <c r="O16" s="7">
        <f t="shared" si="3"/>
        <v>79.055599999999998</v>
      </c>
      <c r="Q16">
        <v>13</v>
      </c>
      <c r="R16">
        <v>165.9889</v>
      </c>
      <c r="S16" s="7">
        <f t="shared" si="4"/>
        <v>89.011099999999999</v>
      </c>
      <c r="U16">
        <v>13</v>
      </c>
      <c r="V16">
        <v>217.4778</v>
      </c>
      <c r="W16">
        <f t="shared" si="5"/>
        <v>37.522199999999998</v>
      </c>
      <c r="Y16">
        <v>13</v>
      </c>
      <c r="Z16">
        <v>176.9111</v>
      </c>
      <c r="AA16">
        <f t="shared" si="6"/>
        <v>78.088899999999995</v>
      </c>
    </row>
    <row r="17" spans="1:27" x14ac:dyDescent="0.35">
      <c r="A17">
        <v>14</v>
      </c>
      <c r="B17">
        <v>201.9111</v>
      </c>
      <c r="C17">
        <f t="shared" si="0"/>
        <v>53.088899999999995</v>
      </c>
      <c r="E17">
        <v>14</v>
      </c>
      <c r="F17">
        <v>165.13329999999999</v>
      </c>
      <c r="G17">
        <f t="shared" si="1"/>
        <v>89.866700000000009</v>
      </c>
      <c r="I17">
        <v>14</v>
      </c>
      <c r="J17">
        <v>175.4556</v>
      </c>
      <c r="K17" s="7">
        <f t="shared" si="2"/>
        <v>79.544399999999996</v>
      </c>
      <c r="M17">
        <v>14</v>
      </c>
      <c r="N17">
        <v>176.4667</v>
      </c>
      <c r="O17">
        <f t="shared" si="3"/>
        <v>78.533299999999997</v>
      </c>
      <c r="Q17">
        <v>14</v>
      </c>
      <c r="R17">
        <v>177.74440000000001</v>
      </c>
      <c r="S17">
        <f t="shared" si="4"/>
        <v>77.255599999999987</v>
      </c>
      <c r="U17">
        <v>14</v>
      </c>
      <c r="V17">
        <v>206.36670000000001</v>
      </c>
      <c r="W17">
        <f t="shared" si="5"/>
        <v>48.633299999999991</v>
      </c>
      <c r="Y17">
        <v>14</v>
      </c>
      <c r="Z17">
        <v>172.0444</v>
      </c>
      <c r="AA17" s="8">
        <f t="shared" si="6"/>
        <v>82.955600000000004</v>
      </c>
    </row>
    <row r="18" spans="1:27" x14ac:dyDescent="0.35">
      <c r="A18">
        <v>15</v>
      </c>
      <c r="B18">
        <v>194.35560000000001</v>
      </c>
      <c r="C18">
        <f t="shared" si="0"/>
        <v>60.64439999999999</v>
      </c>
      <c r="E18">
        <v>15</v>
      </c>
      <c r="F18">
        <v>150.4556</v>
      </c>
      <c r="G18">
        <f t="shared" si="1"/>
        <v>104.5444</v>
      </c>
      <c r="I18">
        <v>15</v>
      </c>
      <c r="J18">
        <v>184.2</v>
      </c>
      <c r="K18">
        <f t="shared" si="2"/>
        <v>70.800000000000011</v>
      </c>
      <c r="M18">
        <v>15</v>
      </c>
      <c r="N18">
        <v>189.2</v>
      </c>
      <c r="O18">
        <f t="shared" si="3"/>
        <v>65.800000000000011</v>
      </c>
      <c r="Q18">
        <v>15</v>
      </c>
      <c r="R18">
        <v>198.9111</v>
      </c>
      <c r="S18">
        <f t="shared" si="4"/>
        <v>56.088899999999995</v>
      </c>
      <c r="U18">
        <v>15</v>
      </c>
      <c r="V18">
        <v>193.9222</v>
      </c>
      <c r="W18">
        <f t="shared" si="5"/>
        <v>61.077799999999996</v>
      </c>
      <c r="Y18">
        <v>15</v>
      </c>
      <c r="Z18">
        <v>176.17779999999999</v>
      </c>
      <c r="AA18">
        <f t="shared" si="6"/>
        <v>78.822200000000009</v>
      </c>
    </row>
    <row r="19" spans="1:27" x14ac:dyDescent="0.35">
      <c r="A19">
        <v>16</v>
      </c>
      <c r="B19">
        <v>189.0556</v>
      </c>
      <c r="C19" s="7">
        <f t="shared" si="0"/>
        <v>65.944400000000002</v>
      </c>
      <c r="E19">
        <v>16</v>
      </c>
      <c r="F19">
        <v>138.5222</v>
      </c>
      <c r="G19">
        <f t="shared" si="1"/>
        <v>116.4778</v>
      </c>
      <c r="I19">
        <v>16</v>
      </c>
      <c r="J19">
        <v>201.62219999999999</v>
      </c>
      <c r="K19">
        <f t="shared" si="2"/>
        <v>53.377800000000008</v>
      </c>
      <c r="M19">
        <v>16</v>
      </c>
      <c r="N19">
        <v>207.5778</v>
      </c>
      <c r="O19">
        <f t="shared" si="3"/>
        <v>47.422200000000004</v>
      </c>
      <c r="Q19">
        <v>16</v>
      </c>
      <c r="R19">
        <v>216.66669999999999</v>
      </c>
      <c r="S19">
        <f t="shared" si="4"/>
        <v>38.333300000000008</v>
      </c>
      <c r="U19">
        <v>16</v>
      </c>
      <c r="V19">
        <v>180.77780000000001</v>
      </c>
      <c r="W19">
        <f t="shared" si="5"/>
        <v>74.222199999999987</v>
      </c>
      <c r="Y19">
        <v>16</v>
      </c>
      <c r="Z19">
        <v>189.0111</v>
      </c>
      <c r="AA19">
        <f t="shared" si="6"/>
        <v>65.988900000000001</v>
      </c>
    </row>
    <row r="20" spans="1:27" x14ac:dyDescent="0.35">
      <c r="A20">
        <v>17</v>
      </c>
      <c r="B20">
        <v>189.31110000000001</v>
      </c>
      <c r="C20">
        <f t="shared" si="0"/>
        <v>65.68889999999999</v>
      </c>
      <c r="E20">
        <v>17</v>
      </c>
      <c r="F20">
        <v>133.34440000000001</v>
      </c>
      <c r="G20" s="7">
        <f t="shared" si="1"/>
        <v>121.65559999999999</v>
      </c>
      <c r="I20">
        <v>17</v>
      </c>
      <c r="J20">
        <v>218.6</v>
      </c>
      <c r="K20">
        <f t="shared" si="2"/>
        <v>36.400000000000006</v>
      </c>
      <c r="M20">
        <v>17</v>
      </c>
      <c r="N20">
        <v>222.5667</v>
      </c>
      <c r="O20">
        <f t="shared" si="3"/>
        <v>32.433300000000003</v>
      </c>
      <c r="Q20">
        <v>17</v>
      </c>
      <c r="R20">
        <v>226.87780000000001</v>
      </c>
      <c r="S20">
        <f t="shared" si="4"/>
        <v>28.122199999999992</v>
      </c>
      <c r="U20">
        <v>17</v>
      </c>
      <c r="V20">
        <v>172.0222</v>
      </c>
      <c r="W20">
        <f t="shared" si="5"/>
        <v>82.977800000000002</v>
      </c>
      <c r="Y20">
        <v>17</v>
      </c>
      <c r="Z20">
        <v>204.78890000000001</v>
      </c>
      <c r="AA20">
        <f t="shared" si="6"/>
        <v>50.211099999999988</v>
      </c>
    </row>
    <row r="21" spans="1:27" x14ac:dyDescent="0.35">
      <c r="A21">
        <v>18</v>
      </c>
      <c r="B21">
        <v>197.38890000000001</v>
      </c>
      <c r="C21">
        <f t="shared" si="0"/>
        <v>57.611099999999993</v>
      </c>
      <c r="E21">
        <v>18</v>
      </c>
      <c r="F21">
        <v>140.31110000000001</v>
      </c>
      <c r="G21">
        <f t="shared" si="1"/>
        <v>114.68889999999999</v>
      </c>
      <c r="I21">
        <v>18</v>
      </c>
      <c r="J21">
        <v>228.5111</v>
      </c>
      <c r="K21">
        <f t="shared" si="2"/>
        <v>26.488900000000001</v>
      </c>
      <c r="M21">
        <v>18</v>
      </c>
      <c r="N21">
        <v>228.4556</v>
      </c>
      <c r="O21">
        <f t="shared" si="3"/>
        <v>26.544399999999996</v>
      </c>
      <c r="Q21">
        <v>18</v>
      </c>
      <c r="R21">
        <v>229.88890000000001</v>
      </c>
      <c r="S21">
        <f t="shared" si="4"/>
        <v>25.111099999999993</v>
      </c>
      <c r="U21">
        <v>18</v>
      </c>
      <c r="V21">
        <v>169.5889</v>
      </c>
      <c r="W21" s="7">
        <f t="shared" si="5"/>
        <v>85.411100000000005</v>
      </c>
      <c r="Y21">
        <v>18</v>
      </c>
      <c r="Z21">
        <v>216.21109999999999</v>
      </c>
      <c r="AA21">
        <f t="shared" si="6"/>
        <v>38.788900000000012</v>
      </c>
    </row>
    <row r="22" spans="1:27" x14ac:dyDescent="0.35">
      <c r="A22">
        <v>19</v>
      </c>
      <c r="B22">
        <v>210.23330000000001</v>
      </c>
      <c r="C22">
        <f t="shared" si="0"/>
        <v>44.766699999999986</v>
      </c>
      <c r="E22">
        <v>19</v>
      </c>
      <c r="F22">
        <v>157.0333</v>
      </c>
      <c r="G22">
        <f t="shared" si="1"/>
        <v>97.966700000000003</v>
      </c>
      <c r="I22">
        <v>19</v>
      </c>
      <c r="J22">
        <v>229.4889</v>
      </c>
      <c r="K22">
        <f t="shared" si="2"/>
        <v>25.511099999999999</v>
      </c>
      <c r="M22">
        <v>19</v>
      </c>
      <c r="N22">
        <v>229.9111</v>
      </c>
      <c r="O22">
        <f t="shared" si="3"/>
        <v>25.088899999999995</v>
      </c>
      <c r="Q22">
        <v>19</v>
      </c>
      <c r="R22">
        <v>229.21109999999999</v>
      </c>
      <c r="S22">
        <f t="shared" si="4"/>
        <v>25.788900000000012</v>
      </c>
      <c r="U22">
        <v>19</v>
      </c>
      <c r="V22">
        <v>178.8</v>
      </c>
      <c r="W22">
        <f t="shared" si="5"/>
        <v>76.199999999999989</v>
      </c>
      <c r="Y22">
        <v>19</v>
      </c>
      <c r="Z22">
        <v>220.36670000000001</v>
      </c>
      <c r="AA22">
        <f t="shared" si="6"/>
        <v>34.633299999999991</v>
      </c>
    </row>
    <row r="23" spans="1:27" x14ac:dyDescent="0.35">
      <c r="A23">
        <v>20</v>
      </c>
      <c r="B23">
        <v>222.4111</v>
      </c>
      <c r="C23">
        <f t="shared" si="0"/>
        <v>32.588899999999995</v>
      </c>
      <c r="E23">
        <v>20</v>
      </c>
      <c r="F23">
        <v>176.31110000000001</v>
      </c>
      <c r="G23">
        <f t="shared" si="1"/>
        <v>78.68889999999999</v>
      </c>
      <c r="I23">
        <v>20</v>
      </c>
      <c r="J23">
        <v>228.62219999999999</v>
      </c>
      <c r="K23">
        <f t="shared" si="2"/>
        <v>26.377800000000008</v>
      </c>
      <c r="M23">
        <v>20</v>
      </c>
      <c r="N23">
        <v>228.9</v>
      </c>
      <c r="O23">
        <f t="shared" si="3"/>
        <v>26.099999999999994</v>
      </c>
      <c r="Q23">
        <v>20</v>
      </c>
      <c r="R23">
        <v>228.87780000000001</v>
      </c>
      <c r="S23">
        <f t="shared" si="4"/>
        <v>26.122199999999992</v>
      </c>
      <c r="U23">
        <v>20</v>
      </c>
      <c r="V23">
        <v>198.33330000000001</v>
      </c>
      <c r="W23">
        <f t="shared" si="5"/>
        <v>56.666699999999992</v>
      </c>
      <c r="Y23">
        <v>20</v>
      </c>
      <c r="Z23">
        <v>220.88890000000001</v>
      </c>
      <c r="AA23">
        <f t="shared" si="6"/>
        <v>34.111099999999993</v>
      </c>
    </row>
    <row r="24" spans="1:27" x14ac:dyDescent="0.35">
      <c r="A24">
        <v>21</v>
      </c>
      <c r="B24">
        <v>229.0667</v>
      </c>
      <c r="C24">
        <f t="shared" si="0"/>
        <v>25.933300000000003</v>
      </c>
      <c r="E24">
        <v>21</v>
      </c>
      <c r="F24">
        <v>191.4222</v>
      </c>
      <c r="G24">
        <f t="shared" si="1"/>
        <v>63.577799999999996</v>
      </c>
      <c r="I24">
        <v>21</v>
      </c>
      <c r="J24">
        <v>227.5222</v>
      </c>
      <c r="K24">
        <f t="shared" si="2"/>
        <v>27.477800000000002</v>
      </c>
      <c r="M24">
        <v>21</v>
      </c>
      <c r="N24">
        <v>228.5222</v>
      </c>
      <c r="O24">
        <f t="shared" si="3"/>
        <v>26.477800000000002</v>
      </c>
      <c r="Q24">
        <v>21</v>
      </c>
      <c r="R24">
        <v>228.4222</v>
      </c>
      <c r="S24">
        <f t="shared" si="4"/>
        <v>26.577799999999996</v>
      </c>
      <c r="U24">
        <v>21</v>
      </c>
      <c r="V24">
        <v>217.85560000000001</v>
      </c>
      <c r="W24">
        <f t="shared" si="5"/>
        <v>37.14439999999999</v>
      </c>
      <c r="Y24">
        <v>21</v>
      </c>
      <c r="Z24">
        <v>220.4111</v>
      </c>
      <c r="AA24">
        <f t="shared" si="6"/>
        <v>34.588899999999995</v>
      </c>
    </row>
    <row r="25" spans="1:27" x14ac:dyDescent="0.35">
      <c r="A25">
        <v>22</v>
      </c>
      <c r="B25">
        <v>230.61109999999999</v>
      </c>
      <c r="C25">
        <f t="shared" si="0"/>
        <v>24.388900000000007</v>
      </c>
      <c r="E25">
        <v>22</v>
      </c>
      <c r="F25">
        <v>202.37780000000001</v>
      </c>
      <c r="G25">
        <f t="shared" si="1"/>
        <v>52.622199999999992</v>
      </c>
      <c r="I25">
        <v>22</v>
      </c>
      <c r="J25">
        <v>227.16669999999999</v>
      </c>
      <c r="K25">
        <f t="shared" si="2"/>
        <v>27.833300000000008</v>
      </c>
      <c r="M25">
        <v>22</v>
      </c>
      <c r="N25">
        <v>228.14439999999999</v>
      </c>
      <c r="O25">
        <f t="shared" si="3"/>
        <v>26.85560000000001</v>
      </c>
      <c r="Q25">
        <v>22</v>
      </c>
      <c r="R25">
        <v>227.9333</v>
      </c>
      <c r="S25">
        <f t="shared" si="4"/>
        <v>27.066699999999997</v>
      </c>
      <c r="U25">
        <v>22</v>
      </c>
      <c r="V25">
        <v>227.68889999999999</v>
      </c>
      <c r="W25">
        <f t="shared" si="5"/>
        <v>27.31110000000001</v>
      </c>
      <c r="Y25">
        <v>22</v>
      </c>
      <c r="Z25">
        <v>219.2</v>
      </c>
      <c r="AA25">
        <f t="shared" si="6"/>
        <v>35.800000000000011</v>
      </c>
    </row>
    <row r="26" spans="1:27" x14ac:dyDescent="0.35">
      <c r="A26">
        <v>23</v>
      </c>
      <c r="B26">
        <v>230.8</v>
      </c>
      <c r="C26">
        <f t="shared" si="0"/>
        <v>24.199999999999989</v>
      </c>
      <c r="E26">
        <v>23</v>
      </c>
      <c r="F26">
        <v>208.4333</v>
      </c>
      <c r="G26">
        <f t="shared" si="1"/>
        <v>46.566699999999997</v>
      </c>
      <c r="I26">
        <v>23</v>
      </c>
      <c r="J26">
        <v>227.0444</v>
      </c>
      <c r="K26">
        <f t="shared" si="2"/>
        <v>27.955600000000004</v>
      </c>
      <c r="M26">
        <v>23</v>
      </c>
      <c r="N26">
        <v>227.5333</v>
      </c>
      <c r="O26">
        <f t="shared" si="3"/>
        <v>27.466700000000003</v>
      </c>
      <c r="Q26">
        <v>23</v>
      </c>
      <c r="R26">
        <v>227.5111</v>
      </c>
      <c r="S26">
        <f t="shared" si="4"/>
        <v>27.488900000000001</v>
      </c>
      <c r="U26">
        <v>23</v>
      </c>
      <c r="V26">
        <v>229.5556</v>
      </c>
      <c r="W26">
        <f t="shared" si="5"/>
        <v>25.444400000000002</v>
      </c>
      <c r="Y26">
        <v>23</v>
      </c>
      <c r="Z26">
        <v>218.83330000000001</v>
      </c>
      <c r="AA26">
        <f t="shared" si="6"/>
        <v>36.166699999999992</v>
      </c>
    </row>
    <row r="27" spans="1:27" x14ac:dyDescent="0.35">
      <c r="A27">
        <v>24</v>
      </c>
      <c r="B27">
        <v>230.11109999999999</v>
      </c>
      <c r="C27">
        <f t="shared" si="0"/>
        <v>24.888900000000007</v>
      </c>
      <c r="E27">
        <v>24</v>
      </c>
      <c r="F27">
        <v>212.4444</v>
      </c>
      <c r="G27">
        <f t="shared" si="1"/>
        <v>42.555599999999998</v>
      </c>
      <c r="I27">
        <v>24</v>
      </c>
      <c r="J27">
        <v>226.82220000000001</v>
      </c>
      <c r="K27">
        <f t="shared" si="2"/>
        <v>28.177799999999991</v>
      </c>
      <c r="M27">
        <v>24</v>
      </c>
      <c r="N27">
        <v>227.26669999999999</v>
      </c>
      <c r="O27">
        <f t="shared" si="3"/>
        <v>27.733300000000014</v>
      </c>
      <c r="Q27">
        <v>24</v>
      </c>
      <c r="R27">
        <v>227.33330000000001</v>
      </c>
      <c r="S27">
        <f t="shared" si="4"/>
        <v>27.666699999999992</v>
      </c>
      <c r="U27">
        <v>24</v>
      </c>
      <c r="V27">
        <v>230.18889999999999</v>
      </c>
      <c r="W27">
        <f t="shared" si="5"/>
        <v>24.81110000000001</v>
      </c>
      <c r="Y27">
        <v>24</v>
      </c>
      <c r="Z27">
        <v>218.86670000000001</v>
      </c>
      <c r="AA27">
        <f t="shared" si="6"/>
        <v>36.133299999999991</v>
      </c>
    </row>
    <row r="28" spans="1:27" x14ac:dyDescent="0.35">
      <c r="A28">
        <v>25</v>
      </c>
      <c r="B28">
        <v>228.9889</v>
      </c>
      <c r="C28">
        <f t="shared" si="0"/>
        <v>26.011099999999999</v>
      </c>
      <c r="E28">
        <v>25</v>
      </c>
      <c r="F28">
        <v>214.31110000000001</v>
      </c>
      <c r="G28">
        <f t="shared" si="1"/>
        <v>40.68889999999999</v>
      </c>
      <c r="I28">
        <v>25</v>
      </c>
      <c r="J28">
        <v>226.88890000000001</v>
      </c>
      <c r="K28">
        <f t="shared" si="2"/>
        <v>28.111099999999993</v>
      </c>
      <c r="M28">
        <v>25</v>
      </c>
      <c r="N28">
        <v>227.61109999999999</v>
      </c>
      <c r="O28">
        <f t="shared" si="3"/>
        <v>27.388900000000007</v>
      </c>
      <c r="Q28">
        <v>25</v>
      </c>
      <c r="R28">
        <v>227.66669999999999</v>
      </c>
      <c r="S28">
        <f t="shared" si="4"/>
        <v>27.333300000000008</v>
      </c>
      <c r="U28">
        <v>25</v>
      </c>
      <c r="V28">
        <v>229.35560000000001</v>
      </c>
      <c r="W28">
        <f t="shared" si="5"/>
        <v>25.64439999999999</v>
      </c>
      <c r="Y28">
        <v>25</v>
      </c>
      <c r="Z28">
        <v>218.5</v>
      </c>
      <c r="AA28">
        <f t="shared" si="6"/>
        <v>36.5</v>
      </c>
    </row>
    <row r="29" spans="1:27" x14ac:dyDescent="0.35">
      <c r="A29">
        <v>26</v>
      </c>
      <c r="B29">
        <v>228.13329999999999</v>
      </c>
      <c r="C29">
        <f t="shared" si="0"/>
        <v>26.866700000000009</v>
      </c>
      <c r="E29">
        <v>26</v>
      </c>
      <c r="F29">
        <v>215.38890000000001</v>
      </c>
      <c r="G29">
        <f t="shared" si="1"/>
        <v>39.611099999999993</v>
      </c>
      <c r="I29">
        <v>26</v>
      </c>
      <c r="J29">
        <v>227</v>
      </c>
      <c r="K29">
        <f t="shared" si="2"/>
        <v>28</v>
      </c>
      <c r="M29">
        <v>26</v>
      </c>
      <c r="N29">
        <v>227.66669999999999</v>
      </c>
      <c r="O29">
        <f t="shared" si="3"/>
        <v>27.333300000000008</v>
      </c>
      <c r="Q29">
        <v>26</v>
      </c>
      <c r="R29">
        <v>228.0889</v>
      </c>
      <c r="S29">
        <f t="shared" si="4"/>
        <v>26.911100000000005</v>
      </c>
      <c r="U29">
        <v>26</v>
      </c>
      <c r="V29">
        <v>228.62219999999999</v>
      </c>
      <c r="W29">
        <f t="shared" si="5"/>
        <v>26.377800000000008</v>
      </c>
      <c r="Y29">
        <v>26</v>
      </c>
      <c r="Z29">
        <v>217.9444</v>
      </c>
      <c r="AA29">
        <f t="shared" si="6"/>
        <v>37.055599999999998</v>
      </c>
    </row>
    <row r="30" spans="1:27" x14ac:dyDescent="0.35">
      <c r="A30">
        <v>27</v>
      </c>
      <c r="B30">
        <v>227.35560000000001</v>
      </c>
      <c r="C30">
        <f t="shared" si="0"/>
        <v>27.64439999999999</v>
      </c>
      <c r="E30">
        <v>27</v>
      </c>
      <c r="F30">
        <v>215.4444</v>
      </c>
      <c r="G30">
        <f t="shared" si="1"/>
        <v>39.555599999999998</v>
      </c>
      <c r="I30">
        <v>27</v>
      </c>
      <c r="J30">
        <v>227.0778</v>
      </c>
      <c r="K30">
        <f t="shared" si="2"/>
        <v>27.922200000000004</v>
      </c>
      <c r="M30">
        <v>27</v>
      </c>
      <c r="N30">
        <v>227.4</v>
      </c>
      <c r="O30">
        <f t="shared" si="3"/>
        <v>27.599999999999994</v>
      </c>
      <c r="Q30">
        <v>27</v>
      </c>
      <c r="R30">
        <v>228.5111</v>
      </c>
      <c r="S30">
        <f t="shared" si="4"/>
        <v>26.488900000000001</v>
      </c>
      <c r="U30">
        <v>27</v>
      </c>
      <c r="V30">
        <v>228.36670000000001</v>
      </c>
      <c r="W30">
        <f t="shared" si="5"/>
        <v>26.633299999999991</v>
      </c>
      <c r="Y30">
        <v>27</v>
      </c>
      <c r="Z30">
        <v>217.5889</v>
      </c>
      <c r="AA30">
        <f t="shared" si="6"/>
        <v>37.411100000000005</v>
      </c>
    </row>
    <row r="31" spans="1:27" x14ac:dyDescent="0.35">
      <c r="A31">
        <v>28</v>
      </c>
      <c r="B31">
        <v>226.9</v>
      </c>
      <c r="C31">
        <f t="shared" si="0"/>
        <v>28.099999999999994</v>
      </c>
      <c r="E31">
        <v>28</v>
      </c>
      <c r="F31">
        <v>215.4333</v>
      </c>
      <c r="G31">
        <f t="shared" si="1"/>
        <v>39.566699999999997</v>
      </c>
      <c r="I31">
        <v>28</v>
      </c>
      <c r="J31">
        <v>226.72219999999999</v>
      </c>
      <c r="K31">
        <f t="shared" si="2"/>
        <v>28.277800000000013</v>
      </c>
      <c r="M31">
        <v>28</v>
      </c>
      <c r="N31">
        <v>227.25559999999999</v>
      </c>
      <c r="O31">
        <f t="shared" si="3"/>
        <v>27.744400000000013</v>
      </c>
      <c r="Q31">
        <v>28</v>
      </c>
      <c r="R31">
        <v>228.4778</v>
      </c>
      <c r="S31">
        <f t="shared" si="4"/>
        <v>26.522199999999998</v>
      </c>
      <c r="U31">
        <v>28</v>
      </c>
      <c r="V31">
        <v>228.73330000000001</v>
      </c>
      <c r="W31">
        <f t="shared" si="5"/>
        <v>26.266699999999986</v>
      </c>
      <c r="Y31">
        <v>28</v>
      </c>
      <c r="Z31">
        <v>217.18889999999999</v>
      </c>
      <c r="AA31">
        <f t="shared" si="6"/>
        <v>37.81110000000001</v>
      </c>
    </row>
    <row r="32" spans="1:27" x14ac:dyDescent="0.35">
      <c r="A32">
        <v>29</v>
      </c>
      <c r="B32">
        <v>226.81110000000001</v>
      </c>
      <c r="C32">
        <f t="shared" si="0"/>
        <v>28.18889999999999</v>
      </c>
      <c r="E32">
        <v>29</v>
      </c>
      <c r="F32">
        <v>215.4222</v>
      </c>
      <c r="G32">
        <f t="shared" si="1"/>
        <v>39.577799999999996</v>
      </c>
      <c r="I32">
        <v>29</v>
      </c>
      <c r="J32">
        <v>226.5556</v>
      </c>
      <c r="K32">
        <f t="shared" si="2"/>
        <v>28.444400000000002</v>
      </c>
      <c r="M32">
        <v>29</v>
      </c>
      <c r="N32">
        <v>227.0556</v>
      </c>
      <c r="O32">
        <f t="shared" si="3"/>
        <v>27.944400000000002</v>
      </c>
      <c r="Q32">
        <v>29</v>
      </c>
      <c r="R32">
        <v>228.32220000000001</v>
      </c>
      <c r="S32">
        <f t="shared" si="4"/>
        <v>26.677799999999991</v>
      </c>
      <c r="U32">
        <v>29</v>
      </c>
      <c r="V32">
        <v>229.0667</v>
      </c>
      <c r="W32">
        <f t="shared" si="5"/>
        <v>25.933300000000003</v>
      </c>
      <c r="Y32">
        <v>29</v>
      </c>
      <c r="Z32">
        <v>217.0778</v>
      </c>
      <c r="AA32">
        <f t="shared" si="6"/>
        <v>37.922200000000004</v>
      </c>
    </row>
    <row r="33" spans="1:27" x14ac:dyDescent="0.35">
      <c r="A33">
        <v>30</v>
      </c>
      <c r="B33">
        <v>227.4333</v>
      </c>
      <c r="C33">
        <f t="shared" si="0"/>
        <v>27.566699999999997</v>
      </c>
      <c r="E33">
        <v>30</v>
      </c>
      <c r="F33">
        <v>215.4222</v>
      </c>
      <c r="G33">
        <f t="shared" si="1"/>
        <v>39.577799999999996</v>
      </c>
      <c r="I33">
        <v>30</v>
      </c>
      <c r="J33">
        <v>226.4556</v>
      </c>
      <c r="K33">
        <f t="shared" si="2"/>
        <v>28.544399999999996</v>
      </c>
      <c r="M33">
        <v>30</v>
      </c>
      <c r="N33">
        <v>226.73330000000001</v>
      </c>
      <c r="O33">
        <f t="shared" si="3"/>
        <v>28.266699999999986</v>
      </c>
      <c r="Q33">
        <v>30</v>
      </c>
      <c r="R33">
        <v>228.25559999999999</v>
      </c>
      <c r="S33">
        <f t="shared" si="4"/>
        <v>26.744400000000013</v>
      </c>
      <c r="U33">
        <v>30</v>
      </c>
      <c r="V33">
        <v>229.22219999999999</v>
      </c>
      <c r="W33">
        <f t="shared" si="5"/>
        <v>25.777800000000013</v>
      </c>
      <c r="Y33">
        <v>30</v>
      </c>
      <c r="Z33">
        <v>217.0556</v>
      </c>
      <c r="AA33">
        <f t="shared" si="6"/>
        <v>37.944400000000002</v>
      </c>
    </row>
    <row r="34" spans="1:27" x14ac:dyDescent="0.35">
      <c r="A34">
        <v>31</v>
      </c>
      <c r="B34">
        <v>228.0778</v>
      </c>
      <c r="C34">
        <f t="shared" si="0"/>
        <v>26.922200000000004</v>
      </c>
      <c r="E34">
        <v>31</v>
      </c>
      <c r="F34">
        <v>215.5889</v>
      </c>
      <c r="G34">
        <f t="shared" si="1"/>
        <v>39.411100000000005</v>
      </c>
      <c r="I34">
        <v>31</v>
      </c>
      <c r="J34">
        <v>226.4556</v>
      </c>
      <c r="K34">
        <f t="shared" si="2"/>
        <v>28.544399999999996</v>
      </c>
      <c r="M34">
        <v>31</v>
      </c>
      <c r="N34">
        <v>226.4889</v>
      </c>
      <c r="O34">
        <f t="shared" si="3"/>
        <v>28.511099999999999</v>
      </c>
      <c r="Q34">
        <v>31</v>
      </c>
      <c r="R34">
        <v>228.33330000000001</v>
      </c>
      <c r="S34">
        <f t="shared" si="4"/>
        <v>26.666699999999992</v>
      </c>
      <c r="U34">
        <v>31</v>
      </c>
      <c r="V34">
        <v>229.22219999999999</v>
      </c>
      <c r="W34">
        <f t="shared" si="5"/>
        <v>25.777800000000013</v>
      </c>
      <c r="Y34">
        <v>31</v>
      </c>
      <c r="Z34">
        <v>217.4444</v>
      </c>
      <c r="AA34">
        <f t="shared" si="6"/>
        <v>37.555599999999998</v>
      </c>
    </row>
    <row r="35" spans="1:27" x14ac:dyDescent="0.35">
      <c r="A35">
        <v>32</v>
      </c>
      <c r="B35">
        <v>228.0556</v>
      </c>
      <c r="C35">
        <f t="shared" si="0"/>
        <v>26.944400000000002</v>
      </c>
      <c r="E35">
        <v>32</v>
      </c>
      <c r="F35">
        <v>215.9778</v>
      </c>
      <c r="G35">
        <f t="shared" si="1"/>
        <v>39.022199999999998</v>
      </c>
      <c r="I35">
        <v>32</v>
      </c>
      <c r="J35">
        <v>226.4778</v>
      </c>
      <c r="K35">
        <f t="shared" si="2"/>
        <v>28.522199999999998</v>
      </c>
      <c r="M35">
        <v>32</v>
      </c>
      <c r="N35">
        <v>226.65559999999999</v>
      </c>
      <c r="O35">
        <f t="shared" si="3"/>
        <v>28.344400000000007</v>
      </c>
      <c r="Q35">
        <v>32</v>
      </c>
      <c r="R35">
        <v>228.38890000000001</v>
      </c>
      <c r="S35">
        <f t="shared" si="4"/>
        <v>26.611099999999993</v>
      </c>
      <c r="U35">
        <v>32</v>
      </c>
      <c r="V35">
        <v>229.38890000000001</v>
      </c>
      <c r="W35">
        <f t="shared" si="5"/>
        <v>25.611099999999993</v>
      </c>
      <c r="Y35">
        <v>32</v>
      </c>
      <c r="Z35">
        <v>218</v>
      </c>
      <c r="AA35">
        <f t="shared" si="6"/>
        <v>37</v>
      </c>
    </row>
    <row r="36" spans="1:27" x14ac:dyDescent="0.35">
      <c r="A36">
        <v>33</v>
      </c>
      <c r="B36">
        <v>227.83330000000001</v>
      </c>
      <c r="C36">
        <f t="shared" si="0"/>
        <v>27.166699999999992</v>
      </c>
      <c r="E36">
        <v>33</v>
      </c>
      <c r="F36">
        <v>216.0778</v>
      </c>
      <c r="G36">
        <f t="shared" si="1"/>
        <v>38.922200000000004</v>
      </c>
      <c r="I36">
        <v>33</v>
      </c>
      <c r="J36">
        <v>226.33330000000001</v>
      </c>
      <c r="K36">
        <f t="shared" si="2"/>
        <v>28.666699999999992</v>
      </c>
      <c r="M36">
        <v>33</v>
      </c>
      <c r="N36">
        <v>227.12219999999999</v>
      </c>
      <c r="O36">
        <f t="shared" si="3"/>
        <v>27.877800000000008</v>
      </c>
      <c r="Q36">
        <v>33</v>
      </c>
      <c r="R36">
        <v>228.36670000000001</v>
      </c>
      <c r="S36">
        <f t="shared" si="4"/>
        <v>26.633299999999991</v>
      </c>
      <c r="U36">
        <v>33</v>
      </c>
      <c r="V36">
        <v>229.5444</v>
      </c>
      <c r="W36">
        <f t="shared" si="5"/>
        <v>25.455600000000004</v>
      </c>
      <c r="Y36">
        <v>33</v>
      </c>
      <c r="Z36">
        <v>218.21109999999999</v>
      </c>
      <c r="AA36">
        <f t="shared" si="6"/>
        <v>36.788900000000012</v>
      </c>
    </row>
    <row r="37" spans="1:27" x14ac:dyDescent="0.35">
      <c r="A37">
        <v>34</v>
      </c>
      <c r="B37">
        <v>227.8</v>
      </c>
      <c r="C37">
        <f t="shared" si="0"/>
        <v>27.199999999999989</v>
      </c>
      <c r="E37">
        <v>34</v>
      </c>
      <c r="F37">
        <v>216.11109999999999</v>
      </c>
      <c r="G37">
        <f t="shared" si="1"/>
        <v>38.888900000000007</v>
      </c>
      <c r="I37">
        <v>34</v>
      </c>
      <c r="J37">
        <v>226.13329999999999</v>
      </c>
      <c r="K37">
        <f t="shared" si="2"/>
        <v>28.866700000000009</v>
      </c>
      <c r="M37">
        <v>34</v>
      </c>
      <c r="N37">
        <v>227.4778</v>
      </c>
      <c r="O37">
        <f t="shared" si="3"/>
        <v>27.522199999999998</v>
      </c>
      <c r="Q37">
        <v>34</v>
      </c>
      <c r="R37">
        <v>228.36670000000001</v>
      </c>
      <c r="S37">
        <f t="shared" si="4"/>
        <v>26.633299999999991</v>
      </c>
      <c r="U37">
        <v>34</v>
      </c>
      <c r="V37">
        <v>229.5667</v>
      </c>
      <c r="W37">
        <f t="shared" si="5"/>
        <v>25.433300000000003</v>
      </c>
      <c r="Y37">
        <v>34</v>
      </c>
      <c r="Z37">
        <v>218.14439999999999</v>
      </c>
      <c r="AA37">
        <f t="shared" si="6"/>
        <v>36.85560000000001</v>
      </c>
    </row>
    <row r="38" spans="1:27" x14ac:dyDescent="0.35">
      <c r="A38">
        <v>35</v>
      </c>
      <c r="B38">
        <v>228.0222</v>
      </c>
      <c r="C38">
        <f t="shared" si="0"/>
        <v>26.977800000000002</v>
      </c>
      <c r="E38">
        <v>35</v>
      </c>
      <c r="F38">
        <v>215.9889</v>
      </c>
      <c r="G38">
        <f t="shared" si="1"/>
        <v>39.011099999999999</v>
      </c>
      <c r="I38">
        <v>35</v>
      </c>
      <c r="J38">
        <v>225.9556</v>
      </c>
      <c r="K38">
        <f t="shared" si="2"/>
        <v>29.044399999999996</v>
      </c>
      <c r="M38">
        <v>35</v>
      </c>
      <c r="N38">
        <v>227.13329999999999</v>
      </c>
      <c r="O38">
        <f t="shared" si="3"/>
        <v>27.866700000000009</v>
      </c>
      <c r="Q38">
        <v>35</v>
      </c>
      <c r="R38">
        <v>228.28890000000001</v>
      </c>
      <c r="S38">
        <f t="shared" si="4"/>
        <v>26.711099999999988</v>
      </c>
      <c r="U38">
        <v>35</v>
      </c>
      <c r="V38">
        <v>229.38890000000001</v>
      </c>
      <c r="W38">
        <f t="shared" si="5"/>
        <v>25.611099999999993</v>
      </c>
      <c r="Y38">
        <v>35</v>
      </c>
      <c r="Z38">
        <v>217.64439999999999</v>
      </c>
      <c r="AA38">
        <f t="shared" si="6"/>
        <v>37.35560000000001</v>
      </c>
    </row>
    <row r="39" spans="1:27" x14ac:dyDescent="0.35">
      <c r="A39">
        <v>36</v>
      </c>
      <c r="B39">
        <v>228.4</v>
      </c>
      <c r="C39">
        <f t="shared" si="0"/>
        <v>26.599999999999994</v>
      </c>
      <c r="E39">
        <v>36</v>
      </c>
      <c r="F39">
        <v>215.9333</v>
      </c>
      <c r="G39">
        <f t="shared" si="1"/>
        <v>39.066699999999997</v>
      </c>
      <c r="I39">
        <v>36</v>
      </c>
      <c r="J39">
        <v>225.84440000000001</v>
      </c>
      <c r="K39">
        <f t="shared" si="2"/>
        <v>29.155599999999993</v>
      </c>
      <c r="M39">
        <v>36</v>
      </c>
      <c r="N39">
        <v>226.74440000000001</v>
      </c>
      <c r="O39">
        <f t="shared" si="3"/>
        <v>28.255599999999987</v>
      </c>
      <c r="Q39">
        <v>36</v>
      </c>
      <c r="R39">
        <v>228.17779999999999</v>
      </c>
      <c r="S39">
        <f t="shared" si="4"/>
        <v>26.822200000000009</v>
      </c>
      <c r="U39">
        <v>36</v>
      </c>
      <c r="V39">
        <v>229.32220000000001</v>
      </c>
      <c r="W39">
        <f t="shared" si="5"/>
        <v>25.677799999999991</v>
      </c>
      <c r="Y39">
        <v>36</v>
      </c>
      <c r="Z39">
        <v>217.0778</v>
      </c>
      <c r="AA39">
        <f t="shared" si="6"/>
        <v>37.922200000000004</v>
      </c>
    </row>
    <row r="40" spans="1:27" x14ac:dyDescent="0.35">
      <c r="A40">
        <v>37</v>
      </c>
      <c r="B40">
        <v>228.81110000000001</v>
      </c>
      <c r="C40">
        <f t="shared" si="0"/>
        <v>26.18889999999999</v>
      </c>
      <c r="E40">
        <v>37</v>
      </c>
      <c r="F40">
        <v>215.72219999999999</v>
      </c>
      <c r="G40">
        <f t="shared" si="1"/>
        <v>39.277800000000013</v>
      </c>
      <c r="I40">
        <v>37</v>
      </c>
      <c r="J40">
        <v>226.0444</v>
      </c>
      <c r="K40">
        <f t="shared" si="2"/>
        <v>28.955600000000004</v>
      </c>
      <c r="M40">
        <v>37</v>
      </c>
      <c r="N40">
        <v>226.65559999999999</v>
      </c>
      <c r="O40">
        <f t="shared" si="3"/>
        <v>28.344400000000007</v>
      </c>
      <c r="Q40">
        <v>37</v>
      </c>
      <c r="R40">
        <v>228.0222</v>
      </c>
      <c r="S40">
        <f t="shared" si="4"/>
        <v>26.977800000000002</v>
      </c>
      <c r="U40">
        <v>37</v>
      </c>
      <c r="V40">
        <v>229.5</v>
      </c>
      <c r="W40">
        <f t="shared" si="5"/>
        <v>25.5</v>
      </c>
      <c r="Y40">
        <v>37</v>
      </c>
      <c r="Z40">
        <v>216.65549999999999</v>
      </c>
      <c r="AA40">
        <f t="shared" si="6"/>
        <v>38.344500000000011</v>
      </c>
    </row>
    <row r="41" spans="1:27" x14ac:dyDescent="0.35">
      <c r="A41">
        <v>38</v>
      </c>
      <c r="B41">
        <v>228.9</v>
      </c>
      <c r="C41">
        <f t="shared" si="0"/>
        <v>26.099999999999994</v>
      </c>
      <c r="E41">
        <v>38</v>
      </c>
      <c r="F41">
        <v>215.5556</v>
      </c>
      <c r="G41">
        <f t="shared" si="1"/>
        <v>39.444400000000002</v>
      </c>
      <c r="I41">
        <v>38</v>
      </c>
      <c r="J41">
        <v>226.26669999999999</v>
      </c>
      <c r="K41">
        <f t="shared" si="2"/>
        <v>28.733300000000014</v>
      </c>
      <c r="M41">
        <v>38</v>
      </c>
      <c r="N41">
        <v>227.3</v>
      </c>
      <c r="O41">
        <f t="shared" si="3"/>
        <v>27.699999999999989</v>
      </c>
      <c r="Q41">
        <v>38</v>
      </c>
      <c r="R41">
        <v>227.64439999999999</v>
      </c>
      <c r="S41">
        <f t="shared" si="4"/>
        <v>27.35560000000001</v>
      </c>
      <c r="U41">
        <v>38</v>
      </c>
      <c r="V41">
        <v>229.85560000000001</v>
      </c>
      <c r="W41">
        <f t="shared" si="5"/>
        <v>25.14439999999999</v>
      </c>
      <c r="Y41">
        <v>38</v>
      </c>
      <c r="Z41">
        <v>216.5667</v>
      </c>
      <c r="AA41">
        <f t="shared" si="6"/>
        <v>38.433300000000003</v>
      </c>
    </row>
    <row r="42" spans="1:27" x14ac:dyDescent="0.35">
      <c r="A42">
        <v>39</v>
      </c>
      <c r="B42">
        <v>228.38890000000001</v>
      </c>
      <c r="C42">
        <f t="shared" si="0"/>
        <v>26.611099999999993</v>
      </c>
      <c r="E42">
        <v>39</v>
      </c>
      <c r="F42">
        <v>215.4222</v>
      </c>
      <c r="G42">
        <f t="shared" si="1"/>
        <v>39.577799999999996</v>
      </c>
      <c r="I42">
        <v>39</v>
      </c>
      <c r="J42">
        <v>226.7</v>
      </c>
      <c r="K42">
        <f t="shared" si="2"/>
        <v>28.300000000000011</v>
      </c>
      <c r="M42">
        <v>39</v>
      </c>
      <c r="N42">
        <v>227.25559999999999</v>
      </c>
      <c r="O42">
        <f t="shared" si="3"/>
        <v>27.744400000000013</v>
      </c>
      <c r="Q42">
        <v>39</v>
      </c>
      <c r="R42">
        <v>227.5333</v>
      </c>
      <c r="S42">
        <f t="shared" si="4"/>
        <v>27.466700000000003</v>
      </c>
      <c r="U42">
        <v>39</v>
      </c>
      <c r="V42">
        <v>230.16669999999999</v>
      </c>
      <c r="W42">
        <f t="shared" si="5"/>
        <v>24.833300000000008</v>
      </c>
      <c r="Y42">
        <v>39</v>
      </c>
      <c r="Z42">
        <v>216.4889</v>
      </c>
      <c r="AA42">
        <f t="shared" si="6"/>
        <v>38.511099999999999</v>
      </c>
    </row>
    <row r="43" spans="1:27" x14ac:dyDescent="0.35">
      <c r="A43">
        <v>40</v>
      </c>
      <c r="B43">
        <v>227.38890000000001</v>
      </c>
      <c r="C43">
        <f t="shared" si="0"/>
        <v>27.611099999999993</v>
      </c>
      <c r="E43">
        <v>40</v>
      </c>
      <c r="F43">
        <v>215.36670000000001</v>
      </c>
      <c r="G43">
        <f t="shared" si="1"/>
        <v>39.633299999999991</v>
      </c>
      <c r="I43">
        <v>40</v>
      </c>
      <c r="J43">
        <v>227.38890000000001</v>
      </c>
      <c r="K43">
        <f t="shared" si="2"/>
        <v>27.611099999999993</v>
      </c>
      <c r="M43">
        <v>40</v>
      </c>
      <c r="N43">
        <v>227.14439999999999</v>
      </c>
      <c r="O43">
        <f t="shared" si="3"/>
        <v>27.85560000000001</v>
      </c>
      <c r="Q43">
        <v>40</v>
      </c>
      <c r="R43">
        <v>227.7</v>
      </c>
      <c r="S43">
        <f t="shared" si="4"/>
        <v>27.300000000000011</v>
      </c>
      <c r="U43">
        <v>40</v>
      </c>
      <c r="V43">
        <v>229.81110000000001</v>
      </c>
      <c r="W43">
        <f t="shared" si="5"/>
        <v>25.18889999999999</v>
      </c>
      <c r="Y43">
        <v>40</v>
      </c>
      <c r="Z43">
        <v>215.9778</v>
      </c>
      <c r="AA43">
        <f t="shared" si="6"/>
        <v>39.022199999999998</v>
      </c>
    </row>
    <row r="44" spans="1:27" x14ac:dyDescent="0.35">
      <c r="A44">
        <v>41</v>
      </c>
      <c r="B44">
        <v>226.64439999999999</v>
      </c>
      <c r="C44">
        <f t="shared" si="0"/>
        <v>28.35560000000001</v>
      </c>
      <c r="E44">
        <v>41</v>
      </c>
      <c r="F44">
        <v>214.75559999999999</v>
      </c>
      <c r="G44">
        <f t="shared" si="1"/>
        <v>40.244400000000013</v>
      </c>
      <c r="I44">
        <v>41</v>
      </c>
      <c r="J44">
        <v>227.4222</v>
      </c>
      <c r="K44">
        <f t="shared" si="2"/>
        <v>27.577799999999996</v>
      </c>
      <c r="M44">
        <v>41</v>
      </c>
      <c r="N44">
        <v>227.13329999999999</v>
      </c>
      <c r="O44">
        <f t="shared" si="3"/>
        <v>27.866700000000009</v>
      </c>
      <c r="Q44">
        <v>41</v>
      </c>
      <c r="R44">
        <v>227.77780000000001</v>
      </c>
      <c r="S44">
        <f t="shared" si="4"/>
        <v>27.222199999999987</v>
      </c>
      <c r="U44">
        <v>41</v>
      </c>
      <c r="V44">
        <v>229.5111</v>
      </c>
      <c r="W44">
        <f t="shared" si="5"/>
        <v>25.488900000000001</v>
      </c>
      <c r="Y44">
        <v>41</v>
      </c>
      <c r="Z44">
        <v>215.14439999999999</v>
      </c>
      <c r="AA44">
        <f t="shared" si="6"/>
        <v>39.85560000000001</v>
      </c>
    </row>
    <row r="45" spans="1:27" x14ac:dyDescent="0.35">
      <c r="A45">
        <v>42</v>
      </c>
      <c r="B45">
        <v>224.4111</v>
      </c>
      <c r="C45">
        <f t="shared" si="0"/>
        <v>30.588899999999995</v>
      </c>
      <c r="E45">
        <v>42</v>
      </c>
      <c r="F45">
        <v>213.61109999999999</v>
      </c>
      <c r="G45">
        <f t="shared" si="1"/>
        <v>41.388900000000007</v>
      </c>
      <c r="I45">
        <v>42</v>
      </c>
      <c r="J45">
        <v>226.28890000000001</v>
      </c>
      <c r="K45">
        <f t="shared" si="2"/>
        <v>28.711099999999988</v>
      </c>
      <c r="M45">
        <v>42</v>
      </c>
      <c r="N45">
        <v>226.9</v>
      </c>
      <c r="O45">
        <f t="shared" si="3"/>
        <v>28.099999999999994</v>
      </c>
      <c r="Q45">
        <v>42</v>
      </c>
      <c r="R45">
        <v>227.27780000000001</v>
      </c>
      <c r="S45">
        <f t="shared" si="4"/>
        <v>27.722199999999987</v>
      </c>
      <c r="U45">
        <v>42</v>
      </c>
      <c r="V45">
        <v>229.5333</v>
      </c>
      <c r="W45">
        <f t="shared" si="5"/>
        <v>25.466700000000003</v>
      </c>
      <c r="Y45">
        <v>42</v>
      </c>
      <c r="Z45">
        <v>214.4111</v>
      </c>
      <c r="AA45">
        <f t="shared" si="6"/>
        <v>40.588899999999995</v>
      </c>
    </row>
    <row r="46" spans="1:27" x14ac:dyDescent="0.35">
      <c r="A46">
        <v>43</v>
      </c>
      <c r="B46">
        <v>219.9444</v>
      </c>
      <c r="C46">
        <f t="shared" si="0"/>
        <v>35.055599999999998</v>
      </c>
      <c r="E46">
        <v>43</v>
      </c>
      <c r="F46">
        <v>211.21109999999999</v>
      </c>
      <c r="G46">
        <f t="shared" si="1"/>
        <v>43.788900000000012</v>
      </c>
      <c r="I46">
        <v>43</v>
      </c>
      <c r="J46">
        <v>224.17779999999999</v>
      </c>
      <c r="K46">
        <f t="shared" si="2"/>
        <v>30.822200000000009</v>
      </c>
      <c r="M46">
        <v>43</v>
      </c>
      <c r="N46">
        <v>226.0444</v>
      </c>
      <c r="O46">
        <f t="shared" si="3"/>
        <v>28.955600000000004</v>
      </c>
      <c r="Q46">
        <v>43</v>
      </c>
      <c r="R46">
        <v>226.4222</v>
      </c>
      <c r="S46">
        <f t="shared" si="4"/>
        <v>28.577799999999996</v>
      </c>
      <c r="U46">
        <v>43</v>
      </c>
      <c r="V46">
        <v>229.5222</v>
      </c>
      <c r="W46">
        <f t="shared" si="5"/>
        <v>25.477800000000002</v>
      </c>
      <c r="Y46">
        <v>43</v>
      </c>
      <c r="Z46">
        <v>214.17779999999999</v>
      </c>
      <c r="AA46" s="9">
        <f t="shared" si="6"/>
        <v>40.822200000000009</v>
      </c>
    </row>
    <row r="47" spans="1:27" x14ac:dyDescent="0.35">
      <c r="A47">
        <v>44</v>
      </c>
      <c r="B47">
        <v>213.5111</v>
      </c>
      <c r="C47">
        <f t="shared" si="0"/>
        <v>41.488900000000001</v>
      </c>
      <c r="E47">
        <v>44</v>
      </c>
      <c r="F47">
        <v>207.71109999999999</v>
      </c>
      <c r="G47">
        <f t="shared" si="1"/>
        <v>47.288900000000012</v>
      </c>
      <c r="I47">
        <v>44</v>
      </c>
      <c r="J47">
        <v>222</v>
      </c>
      <c r="K47">
        <f t="shared" si="2"/>
        <v>33</v>
      </c>
      <c r="M47">
        <v>44</v>
      </c>
      <c r="N47">
        <v>224.0889</v>
      </c>
      <c r="O47">
        <f t="shared" si="3"/>
        <v>30.911100000000005</v>
      </c>
      <c r="Q47">
        <v>44</v>
      </c>
      <c r="R47">
        <v>224.31110000000001</v>
      </c>
      <c r="S47">
        <f t="shared" si="4"/>
        <v>30.68889999999999</v>
      </c>
      <c r="U47">
        <v>44</v>
      </c>
      <c r="V47">
        <v>229.4</v>
      </c>
      <c r="W47">
        <f t="shared" si="5"/>
        <v>25.599999999999994</v>
      </c>
      <c r="Y47">
        <v>44</v>
      </c>
      <c r="Z47">
        <v>214.37780000000001</v>
      </c>
      <c r="AA47">
        <f t="shared" si="6"/>
        <v>40.622199999999992</v>
      </c>
    </row>
    <row r="48" spans="1:27" x14ac:dyDescent="0.35">
      <c r="A48">
        <v>45</v>
      </c>
      <c r="B48">
        <v>205.78890000000001</v>
      </c>
      <c r="C48">
        <f t="shared" si="0"/>
        <v>49.211099999999988</v>
      </c>
      <c r="E48">
        <v>45</v>
      </c>
      <c r="F48">
        <v>203.28890000000001</v>
      </c>
      <c r="G48">
        <f t="shared" si="1"/>
        <v>51.711099999999988</v>
      </c>
      <c r="I48">
        <v>45</v>
      </c>
      <c r="J48">
        <v>219.5333</v>
      </c>
      <c r="K48">
        <f t="shared" si="2"/>
        <v>35.466700000000003</v>
      </c>
      <c r="M48">
        <v>45</v>
      </c>
      <c r="N48">
        <v>221.35560000000001</v>
      </c>
      <c r="O48">
        <f t="shared" si="3"/>
        <v>33.64439999999999</v>
      </c>
      <c r="Q48">
        <v>45</v>
      </c>
      <c r="R48">
        <v>221.5444</v>
      </c>
      <c r="S48">
        <f t="shared" si="4"/>
        <v>33.455600000000004</v>
      </c>
      <c r="U48">
        <v>45</v>
      </c>
      <c r="V48">
        <v>229.62219999999999</v>
      </c>
      <c r="W48">
        <f t="shared" si="5"/>
        <v>25.377800000000008</v>
      </c>
      <c r="Y48">
        <v>45</v>
      </c>
      <c r="Z48">
        <v>214.5667</v>
      </c>
      <c r="AA48">
        <f t="shared" si="6"/>
        <v>40.433300000000003</v>
      </c>
    </row>
    <row r="49" spans="1:27" x14ac:dyDescent="0.35">
      <c r="A49">
        <v>46</v>
      </c>
      <c r="B49">
        <v>199.26669999999999</v>
      </c>
      <c r="C49">
        <f t="shared" si="0"/>
        <v>55.733300000000014</v>
      </c>
      <c r="E49">
        <v>46</v>
      </c>
      <c r="F49">
        <v>198.87780000000001</v>
      </c>
      <c r="G49">
        <f t="shared" si="1"/>
        <v>56.122199999999992</v>
      </c>
      <c r="I49">
        <v>46</v>
      </c>
      <c r="J49">
        <v>217.4667</v>
      </c>
      <c r="K49">
        <f t="shared" si="2"/>
        <v>37.533299999999997</v>
      </c>
      <c r="M49">
        <v>46</v>
      </c>
      <c r="N49">
        <v>218.7</v>
      </c>
      <c r="O49">
        <f t="shared" si="3"/>
        <v>36.300000000000011</v>
      </c>
      <c r="Q49">
        <v>46</v>
      </c>
      <c r="R49">
        <v>219.4778</v>
      </c>
      <c r="S49">
        <f t="shared" si="4"/>
        <v>35.522199999999998</v>
      </c>
      <c r="U49">
        <v>46</v>
      </c>
      <c r="V49">
        <v>229.9889</v>
      </c>
      <c r="W49">
        <f t="shared" si="5"/>
        <v>25.011099999999999</v>
      </c>
      <c r="Y49">
        <v>46</v>
      </c>
      <c r="Z49">
        <v>214.9222</v>
      </c>
      <c r="AA49">
        <f t="shared" si="6"/>
        <v>40.077799999999996</v>
      </c>
    </row>
    <row r="50" spans="1:27" x14ac:dyDescent="0.35">
      <c r="A50">
        <v>47</v>
      </c>
      <c r="B50">
        <v>196.27780000000001</v>
      </c>
      <c r="C50" s="7">
        <f t="shared" si="0"/>
        <v>58.722199999999987</v>
      </c>
      <c r="E50">
        <v>47</v>
      </c>
      <c r="F50">
        <v>195.3</v>
      </c>
      <c r="G50">
        <f t="shared" si="1"/>
        <v>59.699999999999989</v>
      </c>
      <c r="I50">
        <v>47</v>
      </c>
      <c r="J50">
        <v>216.1</v>
      </c>
      <c r="K50">
        <f t="shared" si="2"/>
        <v>38.900000000000006</v>
      </c>
      <c r="M50">
        <v>47</v>
      </c>
      <c r="N50">
        <v>217.0889</v>
      </c>
      <c r="O50">
        <f t="shared" si="3"/>
        <v>37.911100000000005</v>
      </c>
      <c r="Q50">
        <v>47</v>
      </c>
      <c r="R50">
        <v>219.0222</v>
      </c>
      <c r="S50" s="7">
        <f t="shared" si="4"/>
        <v>35.977800000000002</v>
      </c>
      <c r="U50">
        <v>47</v>
      </c>
      <c r="V50">
        <v>229.61109999999999</v>
      </c>
      <c r="W50">
        <f t="shared" si="5"/>
        <v>25.388900000000007</v>
      </c>
      <c r="Y50">
        <v>47</v>
      </c>
      <c r="Z50">
        <v>215.17779999999999</v>
      </c>
      <c r="AA50">
        <f t="shared" si="6"/>
        <v>39.822200000000009</v>
      </c>
    </row>
    <row r="51" spans="1:27" x14ac:dyDescent="0.35">
      <c r="A51">
        <v>48</v>
      </c>
      <c r="B51">
        <v>197.33330000000001</v>
      </c>
      <c r="C51">
        <f t="shared" si="0"/>
        <v>57.666699999999992</v>
      </c>
      <c r="E51">
        <v>48</v>
      </c>
      <c r="F51">
        <v>192.66669999999999</v>
      </c>
      <c r="G51" s="7">
        <f t="shared" si="1"/>
        <v>62.333300000000008</v>
      </c>
      <c r="I51">
        <v>48</v>
      </c>
      <c r="J51">
        <v>215.66669999999999</v>
      </c>
      <c r="K51" s="7">
        <f t="shared" si="2"/>
        <v>39.333300000000008</v>
      </c>
      <c r="M51">
        <v>48</v>
      </c>
      <c r="N51">
        <v>216.71109999999999</v>
      </c>
      <c r="O51" s="7">
        <f t="shared" si="3"/>
        <v>38.288900000000012</v>
      </c>
      <c r="Q51">
        <v>48</v>
      </c>
      <c r="R51">
        <v>219.64439999999999</v>
      </c>
      <c r="S51">
        <f t="shared" si="4"/>
        <v>35.35560000000001</v>
      </c>
      <c r="U51">
        <v>48</v>
      </c>
      <c r="V51">
        <v>228.13329999999999</v>
      </c>
      <c r="W51">
        <f t="shared" si="5"/>
        <v>26.866700000000009</v>
      </c>
      <c r="Y51">
        <v>48</v>
      </c>
      <c r="Z51">
        <v>215.4444</v>
      </c>
      <c r="AA51">
        <f t="shared" si="6"/>
        <v>39.555599999999998</v>
      </c>
    </row>
    <row r="52" spans="1:27" x14ac:dyDescent="0.35">
      <c r="A52">
        <v>49</v>
      </c>
      <c r="B52">
        <v>203.24440000000001</v>
      </c>
      <c r="C52">
        <f t="shared" si="0"/>
        <v>51.755599999999987</v>
      </c>
      <c r="E52">
        <v>49</v>
      </c>
      <c r="F52">
        <v>192.85560000000001</v>
      </c>
      <c r="G52">
        <f t="shared" si="1"/>
        <v>62.14439999999999</v>
      </c>
      <c r="I52">
        <v>49</v>
      </c>
      <c r="J52">
        <v>215.9556</v>
      </c>
      <c r="K52">
        <f t="shared" si="2"/>
        <v>39.044399999999996</v>
      </c>
      <c r="M52">
        <v>49</v>
      </c>
      <c r="N52">
        <v>217.5667</v>
      </c>
      <c r="O52">
        <f t="shared" si="3"/>
        <v>37.433300000000003</v>
      </c>
      <c r="Q52">
        <v>49</v>
      </c>
      <c r="R52">
        <v>220.88890000000001</v>
      </c>
      <c r="S52">
        <f t="shared" si="4"/>
        <v>34.111099999999993</v>
      </c>
      <c r="U52">
        <v>49</v>
      </c>
      <c r="V52">
        <v>226.6</v>
      </c>
      <c r="W52">
        <f t="shared" si="5"/>
        <v>28.400000000000006</v>
      </c>
      <c r="Y52">
        <v>49</v>
      </c>
      <c r="Z52">
        <v>215.6</v>
      </c>
      <c r="AA52">
        <f t="shared" si="6"/>
        <v>39.400000000000006</v>
      </c>
    </row>
    <row r="53" spans="1:27" x14ac:dyDescent="0.35">
      <c r="A53">
        <v>50</v>
      </c>
      <c r="B53">
        <v>211.67779999999999</v>
      </c>
      <c r="C53">
        <f t="shared" si="0"/>
        <v>43.322200000000009</v>
      </c>
      <c r="E53">
        <v>50</v>
      </c>
      <c r="F53">
        <v>195.28890000000001</v>
      </c>
      <c r="G53">
        <f t="shared" si="1"/>
        <v>59.711099999999988</v>
      </c>
      <c r="I53">
        <v>50</v>
      </c>
      <c r="J53">
        <v>217.5667</v>
      </c>
      <c r="K53">
        <f t="shared" si="2"/>
        <v>37.433300000000003</v>
      </c>
      <c r="M53">
        <v>50</v>
      </c>
      <c r="N53">
        <v>219.0556</v>
      </c>
      <c r="O53">
        <f t="shared" si="3"/>
        <v>35.944400000000002</v>
      </c>
      <c r="Q53">
        <v>50</v>
      </c>
      <c r="R53">
        <v>223.3</v>
      </c>
      <c r="S53">
        <f t="shared" si="4"/>
        <v>31.699999999999989</v>
      </c>
      <c r="U53">
        <v>50</v>
      </c>
      <c r="V53">
        <v>224.8</v>
      </c>
      <c r="W53">
        <f t="shared" si="5"/>
        <v>30.199999999999989</v>
      </c>
      <c r="Y53">
        <v>50</v>
      </c>
      <c r="Z53">
        <v>215.88890000000001</v>
      </c>
      <c r="AA53">
        <f t="shared" si="6"/>
        <v>39.111099999999993</v>
      </c>
    </row>
    <row r="54" spans="1:27" x14ac:dyDescent="0.35">
      <c r="A54">
        <v>51</v>
      </c>
      <c r="B54">
        <v>219.71109999999999</v>
      </c>
      <c r="C54">
        <f t="shared" si="0"/>
        <v>35.288900000000012</v>
      </c>
      <c r="E54">
        <v>51</v>
      </c>
      <c r="F54">
        <v>199.9</v>
      </c>
      <c r="G54">
        <f t="shared" si="1"/>
        <v>55.099999999999994</v>
      </c>
      <c r="I54">
        <v>51</v>
      </c>
      <c r="J54">
        <v>220.5</v>
      </c>
      <c r="K54">
        <f t="shared" si="2"/>
        <v>34.5</v>
      </c>
      <c r="M54">
        <v>51</v>
      </c>
      <c r="N54">
        <v>221.2</v>
      </c>
      <c r="O54">
        <f t="shared" si="3"/>
        <v>33.800000000000011</v>
      </c>
      <c r="Q54">
        <v>51</v>
      </c>
      <c r="R54">
        <v>225.74440000000001</v>
      </c>
      <c r="S54">
        <f t="shared" si="4"/>
        <v>29.255599999999987</v>
      </c>
      <c r="U54">
        <v>51</v>
      </c>
      <c r="V54">
        <v>222.73330000000001</v>
      </c>
      <c r="W54">
        <f t="shared" si="5"/>
        <v>32.266699999999986</v>
      </c>
      <c r="Y54">
        <v>51</v>
      </c>
      <c r="Z54">
        <v>215.9111</v>
      </c>
      <c r="AA54">
        <f t="shared" si="6"/>
        <v>39.088899999999995</v>
      </c>
    </row>
    <row r="55" spans="1:27" x14ac:dyDescent="0.35">
      <c r="A55">
        <v>52</v>
      </c>
      <c r="B55">
        <v>225.25559999999999</v>
      </c>
      <c r="C55">
        <f t="shared" si="0"/>
        <v>29.744400000000013</v>
      </c>
      <c r="E55">
        <v>52</v>
      </c>
      <c r="F55">
        <v>204.4556</v>
      </c>
      <c r="G55">
        <f t="shared" si="1"/>
        <v>50.544399999999996</v>
      </c>
      <c r="I55">
        <v>52</v>
      </c>
      <c r="J55">
        <v>223.25559999999999</v>
      </c>
      <c r="K55">
        <f t="shared" si="2"/>
        <v>31.744400000000013</v>
      </c>
      <c r="M55">
        <v>52</v>
      </c>
      <c r="N55">
        <v>223.0556</v>
      </c>
      <c r="O55">
        <f t="shared" si="3"/>
        <v>31.944400000000002</v>
      </c>
      <c r="Q55">
        <v>52</v>
      </c>
      <c r="R55">
        <v>226.65559999999999</v>
      </c>
      <c r="S55">
        <f t="shared" si="4"/>
        <v>28.344400000000007</v>
      </c>
      <c r="U55">
        <v>52</v>
      </c>
      <c r="V55">
        <v>220.77780000000001</v>
      </c>
      <c r="W55">
        <f t="shared" si="5"/>
        <v>34.222199999999987</v>
      </c>
      <c r="Y55">
        <v>52</v>
      </c>
      <c r="Z55">
        <v>215.77780000000001</v>
      </c>
      <c r="AA55">
        <f t="shared" si="6"/>
        <v>39.222199999999987</v>
      </c>
    </row>
    <row r="56" spans="1:27" x14ac:dyDescent="0.35">
      <c r="A56">
        <v>53</v>
      </c>
      <c r="B56">
        <v>226.9333</v>
      </c>
      <c r="C56">
        <f t="shared" si="0"/>
        <v>28.066699999999997</v>
      </c>
      <c r="E56">
        <v>53</v>
      </c>
      <c r="F56">
        <v>207.86670000000001</v>
      </c>
      <c r="G56">
        <f t="shared" si="1"/>
        <v>47.133299999999991</v>
      </c>
      <c r="I56">
        <v>53</v>
      </c>
      <c r="J56">
        <v>224.9222</v>
      </c>
      <c r="K56">
        <f t="shared" si="2"/>
        <v>30.077799999999996</v>
      </c>
      <c r="M56">
        <v>53</v>
      </c>
      <c r="N56">
        <v>224.26669999999999</v>
      </c>
      <c r="O56">
        <f t="shared" si="3"/>
        <v>30.733300000000014</v>
      </c>
      <c r="Q56">
        <v>53</v>
      </c>
      <c r="R56">
        <v>226.11109999999999</v>
      </c>
      <c r="S56">
        <f t="shared" si="4"/>
        <v>28.888900000000007</v>
      </c>
      <c r="U56">
        <v>53</v>
      </c>
      <c r="V56">
        <v>219.4778</v>
      </c>
      <c r="W56" s="7">
        <f t="shared" si="5"/>
        <v>35.522199999999998</v>
      </c>
      <c r="Y56">
        <v>53</v>
      </c>
      <c r="Z56">
        <v>215.4556</v>
      </c>
      <c r="AA56">
        <f t="shared" si="6"/>
        <v>39.544399999999996</v>
      </c>
    </row>
    <row r="57" spans="1:27" x14ac:dyDescent="0.35">
      <c r="A57">
        <v>54</v>
      </c>
      <c r="B57">
        <v>226.4333</v>
      </c>
      <c r="C57">
        <f t="shared" si="0"/>
        <v>28.566699999999997</v>
      </c>
      <c r="E57">
        <v>54</v>
      </c>
      <c r="F57">
        <v>209.33330000000001</v>
      </c>
      <c r="G57">
        <f t="shared" si="1"/>
        <v>45.666699999999992</v>
      </c>
      <c r="I57">
        <v>54</v>
      </c>
      <c r="J57">
        <v>225.4667</v>
      </c>
      <c r="K57">
        <f t="shared" si="2"/>
        <v>29.533299999999997</v>
      </c>
      <c r="M57">
        <v>54</v>
      </c>
      <c r="N57">
        <v>224.65549999999999</v>
      </c>
      <c r="O57">
        <f t="shared" si="3"/>
        <v>30.344500000000011</v>
      </c>
      <c r="Q57">
        <v>54</v>
      </c>
      <c r="R57">
        <v>225.82220000000001</v>
      </c>
      <c r="S57">
        <f t="shared" si="4"/>
        <v>29.177799999999991</v>
      </c>
      <c r="U57">
        <v>54</v>
      </c>
      <c r="V57">
        <v>220.4556</v>
      </c>
      <c r="W57">
        <f t="shared" si="5"/>
        <v>34.544399999999996</v>
      </c>
      <c r="Y57">
        <v>54</v>
      </c>
      <c r="Z57">
        <v>215.12219999999999</v>
      </c>
      <c r="AA57">
        <f t="shared" si="6"/>
        <v>39.877800000000008</v>
      </c>
    </row>
    <row r="58" spans="1:27" x14ac:dyDescent="0.35">
      <c r="A58">
        <v>55</v>
      </c>
      <c r="B58">
        <v>225.77780000000001</v>
      </c>
      <c r="C58">
        <f t="shared" si="0"/>
        <v>29.222199999999987</v>
      </c>
      <c r="E58">
        <v>55</v>
      </c>
      <c r="F58">
        <v>209.84450000000001</v>
      </c>
      <c r="G58">
        <f t="shared" si="1"/>
        <v>45.155499999999989</v>
      </c>
      <c r="I58">
        <v>55</v>
      </c>
      <c r="J58">
        <v>225.32220000000001</v>
      </c>
      <c r="K58">
        <f t="shared" si="2"/>
        <v>29.677799999999991</v>
      </c>
      <c r="M58">
        <v>55</v>
      </c>
      <c r="N58">
        <v>224.4889</v>
      </c>
      <c r="O58">
        <f t="shared" si="3"/>
        <v>30.511099999999999</v>
      </c>
      <c r="Q58">
        <v>55</v>
      </c>
      <c r="R58">
        <v>225.65549999999999</v>
      </c>
      <c r="S58">
        <f t="shared" si="4"/>
        <v>29.344500000000011</v>
      </c>
      <c r="U58">
        <v>55</v>
      </c>
      <c r="V58">
        <v>223.4111</v>
      </c>
      <c r="W58">
        <f t="shared" si="5"/>
        <v>31.588899999999995</v>
      </c>
      <c r="Y58">
        <v>55</v>
      </c>
      <c r="Z58">
        <v>214.8</v>
      </c>
      <c r="AA58">
        <f t="shared" si="6"/>
        <v>40.199999999999989</v>
      </c>
    </row>
    <row r="59" spans="1:27" x14ac:dyDescent="0.35">
      <c r="A59">
        <v>56</v>
      </c>
      <c r="B59">
        <v>224.5667</v>
      </c>
      <c r="C59">
        <f t="shared" si="0"/>
        <v>30.433300000000003</v>
      </c>
      <c r="E59">
        <v>56</v>
      </c>
      <c r="F59">
        <v>209.75559999999999</v>
      </c>
      <c r="G59">
        <f t="shared" si="1"/>
        <v>45.244400000000013</v>
      </c>
      <c r="I59">
        <v>56</v>
      </c>
      <c r="J59">
        <v>225.23330000000001</v>
      </c>
      <c r="K59">
        <f t="shared" si="2"/>
        <v>29.766699999999986</v>
      </c>
      <c r="M59">
        <v>56</v>
      </c>
      <c r="N59">
        <v>224.22219999999999</v>
      </c>
      <c r="O59">
        <f t="shared" si="3"/>
        <v>30.777800000000013</v>
      </c>
      <c r="Q59">
        <v>56</v>
      </c>
      <c r="R59">
        <v>225.8</v>
      </c>
      <c r="S59">
        <f t="shared" si="4"/>
        <v>29.199999999999989</v>
      </c>
      <c r="U59">
        <v>56</v>
      </c>
      <c r="V59">
        <v>226.82220000000001</v>
      </c>
      <c r="W59">
        <f t="shared" si="5"/>
        <v>28.177799999999991</v>
      </c>
      <c r="Y59">
        <v>56</v>
      </c>
      <c r="Z59">
        <v>214.78890000000001</v>
      </c>
      <c r="AA59">
        <f t="shared" si="6"/>
        <v>40.211099999999988</v>
      </c>
    </row>
    <row r="60" spans="1:27" x14ac:dyDescent="0.35">
      <c r="A60">
        <v>57</v>
      </c>
      <c r="B60">
        <v>223.77780000000001</v>
      </c>
      <c r="C60">
        <f t="shared" si="0"/>
        <v>31.222199999999987</v>
      </c>
      <c r="E60">
        <v>57</v>
      </c>
      <c r="F60">
        <v>209.8</v>
      </c>
      <c r="G60">
        <f t="shared" si="1"/>
        <v>45.199999999999989</v>
      </c>
      <c r="I60">
        <v>57</v>
      </c>
      <c r="J60">
        <v>225.0889</v>
      </c>
      <c r="K60">
        <f t="shared" si="2"/>
        <v>29.911100000000005</v>
      </c>
      <c r="M60">
        <v>57</v>
      </c>
      <c r="N60">
        <v>224.0222</v>
      </c>
      <c r="O60">
        <f t="shared" si="3"/>
        <v>30.977800000000002</v>
      </c>
      <c r="Q60">
        <v>57</v>
      </c>
      <c r="R60">
        <v>225.74440000000001</v>
      </c>
      <c r="S60">
        <f t="shared" si="4"/>
        <v>29.255599999999987</v>
      </c>
      <c r="U60">
        <v>57</v>
      </c>
      <c r="V60">
        <v>229.0333</v>
      </c>
      <c r="W60">
        <f t="shared" si="5"/>
        <v>25.966700000000003</v>
      </c>
      <c r="Y60">
        <v>57</v>
      </c>
      <c r="Z60">
        <v>214.84440000000001</v>
      </c>
      <c r="AA60">
        <f t="shared" si="6"/>
        <v>40.155599999999993</v>
      </c>
    </row>
    <row r="61" spans="1:27" x14ac:dyDescent="0.35">
      <c r="A61">
        <v>58</v>
      </c>
      <c r="B61">
        <v>223.4444</v>
      </c>
      <c r="C61">
        <f t="shared" si="0"/>
        <v>31.555599999999998</v>
      </c>
      <c r="E61">
        <v>58</v>
      </c>
      <c r="F61">
        <v>209.65549999999999</v>
      </c>
      <c r="G61">
        <f t="shared" si="1"/>
        <v>45.344500000000011</v>
      </c>
      <c r="I61">
        <v>58</v>
      </c>
      <c r="J61">
        <v>224.68889999999999</v>
      </c>
      <c r="K61">
        <f t="shared" si="2"/>
        <v>30.31110000000001</v>
      </c>
      <c r="M61">
        <v>58</v>
      </c>
      <c r="N61">
        <v>223.9333</v>
      </c>
      <c r="O61">
        <f t="shared" si="3"/>
        <v>31.066699999999997</v>
      </c>
      <c r="Q61">
        <v>58</v>
      </c>
      <c r="R61">
        <v>225.5556</v>
      </c>
      <c r="S61">
        <f t="shared" si="4"/>
        <v>29.444400000000002</v>
      </c>
      <c r="U61">
        <v>58</v>
      </c>
      <c r="V61">
        <v>229.65559999999999</v>
      </c>
      <c r="W61">
        <f t="shared" si="5"/>
        <v>25.344400000000007</v>
      </c>
      <c r="Y61">
        <v>58</v>
      </c>
      <c r="Z61">
        <v>215.0556</v>
      </c>
      <c r="AA61">
        <f t="shared" si="6"/>
        <v>39.944400000000002</v>
      </c>
    </row>
    <row r="62" spans="1:27" x14ac:dyDescent="0.35">
      <c r="A62">
        <v>59</v>
      </c>
      <c r="B62">
        <v>223.62219999999999</v>
      </c>
      <c r="C62">
        <f t="shared" si="0"/>
        <v>31.377800000000008</v>
      </c>
      <c r="E62">
        <v>59</v>
      </c>
      <c r="F62">
        <v>209.17779999999999</v>
      </c>
      <c r="G62">
        <f t="shared" si="1"/>
        <v>45.822200000000009</v>
      </c>
      <c r="I62">
        <v>59</v>
      </c>
      <c r="J62">
        <v>224.32220000000001</v>
      </c>
      <c r="K62">
        <f t="shared" si="2"/>
        <v>30.677799999999991</v>
      </c>
      <c r="M62">
        <v>59</v>
      </c>
      <c r="N62">
        <v>223.9667</v>
      </c>
      <c r="O62">
        <f t="shared" si="3"/>
        <v>31.033299999999997</v>
      </c>
      <c r="Q62">
        <v>59</v>
      </c>
      <c r="R62">
        <v>225.14439999999999</v>
      </c>
      <c r="S62">
        <f t="shared" si="4"/>
        <v>29.85560000000001</v>
      </c>
      <c r="U62">
        <v>59</v>
      </c>
      <c r="V62">
        <v>229.13329999999999</v>
      </c>
      <c r="W62">
        <f t="shared" si="5"/>
        <v>25.866700000000009</v>
      </c>
      <c r="Y62">
        <v>59</v>
      </c>
      <c r="Z62">
        <v>215.14439999999999</v>
      </c>
      <c r="AA62">
        <f t="shared" si="6"/>
        <v>39.85560000000001</v>
      </c>
    </row>
    <row r="63" spans="1:27" x14ac:dyDescent="0.35">
      <c r="A63">
        <v>60</v>
      </c>
      <c r="B63">
        <v>223.77780000000001</v>
      </c>
      <c r="C63">
        <f t="shared" si="0"/>
        <v>31.222199999999987</v>
      </c>
      <c r="E63">
        <v>60</v>
      </c>
      <c r="F63">
        <v>208.68889999999999</v>
      </c>
      <c r="G63">
        <f t="shared" si="1"/>
        <v>46.31110000000001</v>
      </c>
      <c r="I63">
        <v>60</v>
      </c>
      <c r="J63">
        <v>224.66669999999999</v>
      </c>
      <c r="K63">
        <f t="shared" si="2"/>
        <v>30.333300000000008</v>
      </c>
      <c r="M63">
        <v>60</v>
      </c>
      <c r="N63">
        <v>223.78890000000001</v>
      </c>
      <c r="O63">
        <f t="shared" si="3"/>
        <v>31.211099999999988</v>
      </c>
      <c r="Q63">
        <v>60</v>
      </c>
      <c r="R63">
        <v>224.68889999999999</v>
      </c>
      <c r="S63">
        <f t="shared" si="4"/>
        <v>30.31110000000001</v>
      </c>
      <c r="U63">
        <v>60</v>
      </c>
      <c r="V63">
        <v>228.8</v>
      </c>
      <c r="W63">
        <f t="shared" si="5"/>
        <v>26.199999999999989</v>
      </c>
      <c r="Y63">
        <v>60</v>
      </c>
      <c r="Z63">
        <v>215.15559999999999</v>
      </c>
      <c r="AA63">
        <f t="shared" si="6"/>
        <v>39.844400000000007</v>
      </c>
    </row>
    <row r="64" spans="1:27" x14ac:dyDescent="0.35">
      <c r="A64">
        <v>61</v>
      </c>
      <c r="B64">
        <v>223.5</v>
      </c>
      <c r="C64">
        <f t="shared" si="0"/>
        <v>31.5</v>
      </c>
      <c r="E64">
        <v>61</v>
      </c>
      <c r="F64">
        <v>208.27780000000001</v>
      </c>
      <c r="G64">
        <f t="shared" si="1"/>
        <v>46.722199999999987</v>
      </c>
      <c r="I64">
        <v>61</v>
      </c>
      <c r="J64">
        <v>224.9778</v>
      </c>
      <c r="K64">
        <f t="shared" si="2"/>
        <v>30.022199999999998</v>
      </c>
      <c r="M64">
        <v>61</v>
      </c>
      <c r="N64">
        <v>223.16669999999999</v>
      </c>
      <c r="O64">
        <f t="shared" si="3"/>
        <v>31.833300000000008</v>
      </c>
      <c r="Q64">
        <v>61</v>
      </c>
      <c r="R64">
        <v>224.76669999999999</v>
      </c>
      <c r="S64">
        <f t="shared" si="4"/>
        <v>30.233300000000014</v>
      </c>
      <c r="U64">
        <v>61</v>
      </c>
      <c r="V64">
        <v>228.5778</v>
      </c>
      <c r="W64">
        <f t="shared" si="5"/>
        <v>26.422200000000004</v>
      </c>
      <c r="Y64">
        <v>61</v>
      </c>
      <c r="Z64">
        <v>215.0778</v>
      </c>
      <c r="AA64">
        <f t="shared" si="6"/>
        <v>39.922200000000004</v>
      </c>
    </row>
    <row r="65" spans="1:27" x14ac:dyDescent="0.35">
      <c r="A65">
        <v>62</v>
      </c>
      <c r="B65">
        <v>222.72219999999999</v>
      </c>
      <c r="C65">
        <f t="shared" si="0"/>
        <v>32.277800000000013</v>
      </c>
      <c r="E65">
        <v>62</v>
      </c>
      <c r="F65">
        <v>208.24440000000001</v>
      </c>
      <c r="G65">
        <f t="shared" si="1"/>
        <v>46.755599999999987</v>
      </c>
      <c r="I65">
        <v>62</v>
      </c>
      <c r="J65">
        <v>224.75559999999999</v>
      </c>
      <c r="K65">
        <f t="shared" si="2"/>
        <v>30.244400000000013</v>
      </c>
      <c r="M65">
        <v>62</v>
      </c>
      <c r="N65">
        <v>222.36670000000001</v>
      </c>
      <c r="O65">
        <f t="shared" si="3"/>
        <v>32.633299999999991</v>
      </c>
      <c r="Q65">
        <v>62</v>
      </c>
      <c r="R65">
        <v>224.74440000000001</v>
      </c>
      <c r="S65">
        <f t="shared" si="4"/>
        <v>30.255599999999987</v>
      </c>
      <c r="U65">
        <v>62</v>
      </c>
      <c r="V65">
        <v>228.78890000000001</v>
      </c>
      <c r="W65">
        <f t="shared" si="5"/>
        <v>26.211099999999988</v>
      </c>
      <c r="Y65">
        <v>62</v>
      </c>
      <c r="Z65">
        <v>214.82220000000001</v>
      </c>
      <c r="AA65">
        <f t="shared" si="6"/>
        <v>40.177799999999991</v>
      </c>
    </row>
    <row r="66" spans="1:27" x14ac:dyDescent="0.35">
      <c r="A66">
        <v>63</v>
      </c>
      <c r="B66">
        <v>222.0222</v>
      </c>
      <c r="C66">
        <f t="shared" si="0"/>
        <v>32.977800000000002</v>
      </c>
      <c r="E66">
        <v>63</v>
      </c>
      <c r="F66">
        <v>208.11109999999999</v>
      </c>
      <c r="G66">
        <f t="shared" si="1"/>
        <v>46.888900000000007</v>
      </c>
      <c r="I66">
        <v>63</v>
      </c>
      <c r="J66">
        <v>224.35560000000001</v>
      </c>
      <c r="K66">
        <f t="shared" si="2"/>
        <v>30.64439999999999</v>
      </c>
      <c r="M66">
        <v>63</v>
      </c>
      <c r="N66">
        <v>221.9444</v>
      </c>
      <c r="O66">
        <f t="shared" si="3"/>
        <v>33.055599999999998</v>
      </c>
      <c r="Q66">
        <v>63</v>
      </c>
      <c r="R66">
        <v>224.28890000000001</v>
      </c>
      <c r="S66">
        <f t="shared" si="4"/>
        <v>30.711099999999988</v>
      </c>
      <c r="U66">
        <v>63</v>
      </c>
      <c r="V66">
        <v>228.77780000000001</v>
      </c>
      <c r="W66">
        <f t="shared" si="5"/>
        <v>26.222199999999987</v>
      </c>
      <c r="Y66">
        <v>63</v>
      </c>
      <c r="Z66">
        <v>214.4</v>
      </c>
      <c r="AA66">
        <f t="shared" si="6"/>
        <v>40.599999999999994</v>
      </c>
    </row>
    <row r="67" spans="1:27" x14ac:dyDescent="0.35">
      <c r="A67">
        <v>64</v>
      </c>
      <c r="B67">
        <v>221.5556</v>
      </c>
      <c r="C67">
        <f t="shared" si="0"/>
        <v>33.444400000000002</v>
      </c>
      <c r="E67">
        <v>64</v>
      </c>
      <c r="F67">
        <v>207.9556</v>
      </c>
      <c r="G67">
        <f t="shared" si="1"/>
        <v>47.044399999999996</v>
      </c>
      <c r="I67">
        <v>64</v>
      </c>
      <c r="J67">
        <v>224.0556</v>
      </c>
      <c r="K67">
        <f t="shared" si="2"/>
        <v>30.944400000000002</v>
      </c>
      <c r="M67">
        <v>64</v>
      </c>
      <c r="N67">
        <v>222.0667</v>
      </c>
      <c r="O67">
        <f t="shared" si="3"/>
        <v>32.933300000000003</v>
      </c>
      <c r="Q67">
        <v>64</v>
      </c>
      <c r="R67">
        <v>223.9667</v>
      </c>
      <c r="S67">
        <f t="shared" si="4"/>
        <v>31.033299999999997</v>
      </c>
      <c r="U67">
        <v>64</v>
      </c>
      <c r="V67">
        <v>228.5</v>
      </c>
      <c r="W67">
        <f t="shared" si="5"/>
        <v>26.5</v>
      </c>
      <c r="Y67">
        <v>64</v>
      </c>
      <c r="Z67">
        <v>213.83330000000001</v>
      </c>
      <c r="AA67">
        <f t="shared" si="6"/>
        <v>41.166699999999992</v>
      </c>
    </row>
    <row r="68" spans="1:27" x14ac:dyDescent="0.35">
      <c r="A68">
        <v>65</v>
      </c>
      <c r="B68">
        <v>221.4889</v>
      </c>
      <c r="C68">
        <f t="shared" ref="C68:C71" si="7">255-B68</f>
        <v>33.511099999999999</v>
      </c>
      <c r="E68">
        <v>65</v>
      </c>
      <c r="F68">
        <v>207.72219999999999</v>
      </c>
      <c r="G68">
        <f t="shared" ref="G68:G71" si="8">255-F68</f>
        <v>47.277800000000013</v>
      </c>
      <c r="I68">
        <v>65</v>
      </c>
      <c r="J68">
        <v>224.0889</v>
      </c>
      <c r="K68">
        <f t="shared" ref="K68:K71" si="9">255-J68</f>
        <v>30.911100000000005</v>
      </c>
      <c r="M68">
        <v>65</v>
      </c>
      <c r="N68">
        <v>222.4889</v>
      </c>
      <c r="O68">
        <f t="shared" ref="O68:O71" si="10">255-N68</f>
        <v>32.511099999999999</v>
      </c>
      <c r="Q68">
        <v>65</v>
      </c>
      <c r="R68">
        <v>223.9556</v>
      </c>
      <c r="S68">
        <f t="shared" ref="S68:S71" si="11">255-R68</f>
        <v>31.044399999999996</v>
      </c>
      <c r="U68">
        <v>65</v>
      </c>
      <c r="V68">
        <v>228.26669999999999</v>
      </c>
      <c r="W68">
        <f t="shared" ref="W68:W71" si="12">255-V68</f>
        <v>26.733300000000014</v>
      </c>
      <c r="Y68">
        <v>65</v>
      </c>
      <c r="Z68">
        <v>213.24440000000001</v>
      </c>
      <c r="AA68">
        <f t="shared" ref="AA68:AA71" si="13">255-Z68</f>
        <v>41.755599999999987</v>
      </c>
    </row>
    <row r="69" spans="1:27" x14ac:dyDescent="0.35">
      <c r="A69">
        <v>66</v>
      </c>
      <c r="B69">
        <v>221.5444</v>
      </c>
      <c r="C69">
        <f t="shared" si="7"/>
        <v>33.455600000000004</v>
      </c>
      <c r="E69">
        <v>66</v>
      </c>
      <c r="F69">
        <v>207.4556</v>
      </c>
      <c r="G69">
        <f t="shared" si="8"/>
        <v>47.544399999999996</v>
      </c>
      <c r="I69">
        <v>66</v>
      </c>
      <c r="J69">
        <v>224.4111</v>
      </c>
      <c r="K69">
        <f t="shared" si="9"/>
        <v>30.588899999999995</v>
      </c>
      <c r="M69">
        <v>66</v>
      </c>
      <c r="N69">
        <v>222.32220000000001</v>
      </c>
      <c r="O69">
        <f t="shared" si="10"/>
        <v>32.677799999999991</v>
      </c>
      <c r="Q69">
        <v>66</v>
      </c>
      <c r="R69">
        <v>224.31110000000001</v>
      </c>
      <c r="S69">
        <f t="shared" si="11"/>
        <v>30.68889999999999</v>
      </c>
      <c r="U69">
        <v>66</v>
      </c>
      <c r="V69">
        <v>228.0222</v>
      </c>
      <c r="W69">
        <f t="shared" si="12"/>
        <v>26.977800000000002</v>
      </c>
      <c r="Y69">
        <v>66</v>
      </c>
      <c r="Z69">
        <v>212.61109999999999</v>
      </c>
      <c r="AA69">
        <f t="shared" si="13"/>
        <v>42.388900000000007</v>
      </c>
    </row>
    <row r="70" spans="1:27" x14ac:dyDescent="0.35">
      <c r="A70">
        <v>67</v>
      </c>
      <c r="B70">
        <v>221.71109999999999</v>
      </c>
      <c r="C70">
        <f t="shared" si="7"/>
        <v>33.288900000000012</v>
      </c>
      <c r="E70">
        <v>67</v>
      </c>
      <c r="F70">
        <v>207.13329999999999</v>
      </c>
      <c r="G70">
        <f t="shared" si="8"/>
        <v>47.866700000000009</v>
      </c>
      <c r="I70">
        <v>67</v>
      </c>
      <c r="J70">
        <v>224.37780000000001</v>
      </c>
      <c r="K70">
        <f t="shared" si="9"/>
        <v>30.622199999999992</v>
      </c>
      <c r="M70">
        <v>67</v>
      </c>
      <c r="N70">
        <v>221.67779999999999</v>
      </c>
      <c r="O70">
        <f t="shared" si="10"/>
        <v>33.322200000000009</v>
      </c>
      <c r="Q70">
        <v>67</v>
      </c>
      <c r="R70">
        <v>224.4</v>
      </c>
      <c r="S70">
        <f t="shared" si="11"/>
        <v>30.599999999999994</v>
      </c>
      <c r="U70">
        <v>67</v>
      </c>
      <c r="V70">
        <v>227.84440000000001</v>
      </c>
      <c r="W70">
        <f t="shared" si="12"/>
        <v>27.155599999999993</v>
      </c>
      <c r="Y70">
        <v>67</v>
      </c>
      <c r="Z70">
        <v>212.13329999999999</v>
      </c>
      <c r="AA70">
        <f t="shared" si="13"/>
        <v>42.866700000000009</v>
      </c>
    </row>
    <row r="71" spans="1:27" x14ac:dyDescent="0.35">
      <c r="A71">
        <v>68</v>
      </c>
      <c r="B71">
        <v>222.0111</v>
      </c>
      <c r="C71">
        <f t="shared" si="7"/>
        <v>32.988900000000001</v>
      </c>
      <c r="E71">
        <v>68</v>
      </c>
      <c r="F71">
        <v>206.88890000000001</v>
      </c>
      <c r="G71">
        <f t="shared" si="8"/>
        <v>48.111099999999993</v>
      </c>
      <c r="I71">
        <v>68</v>
      </c>
      <c r="J71">
        <v>224.13329999999999</v>
      </c>
      <c r="K71">
        <f t="shared" si="9"/>
        <v>30.866700000000009</v>
      </c>
      <c r="M71">
        <v>68</v>
      </c>
      <c r="N71">
        <v>221.4111</v>
      </c>
      <c r="O71">
        <f t="shared" si="10"/>
        <v>33.588899999999995</v>
      </c>
      <c r="Q71">
        <v>68</v>
      </c>
      <c r="R71">
        <v>223.4222</v>
      </c>
      <c r="S71">
        <f t="shared" si="11"/>
        <v>31.577799999999996</v>
      </c>
      <c r="U71">
        <v>68</v>
      </c>
      <c r="V71">
        <v>227.67779999999999</v>
      </c>
      <c r="W71">
        <f t="shared" si="12"/>
        <v>27.322200000000009</v>
      </c>
      <c r="Y71">
        <v>68</v>
      </c>
      <c r="Z71">
        <v>211.9444</v>
      </c>
      <c r="AA71">
        <f t="shared" si="13"/>
        <v>43.055599999999998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C97CB-695D-4042-9F43-E65763E06CF5}">
  <dimension ref="A1:AB59"/>
  <sheetViews>
    <sheetView workbookViewId="0">
      <selection activeCell="A2" sqref="A2:B13"/>
    </sheetView>
  </sheetViews>
  <sheetFormatPr defaultRowHeight="14.5" x14ac:dyDescent="0.35"/>
  <sheetData>
    <row r="1" spans="1:15" x14ac:dyDescent="0.35">
      <c r="A1" t="s">
        <v>1</v>
      </c>
      <c r="B1" t="s">
        <v>40</v>
      </c>
      <c r="D1" t="s">
        <v>41</v>
      </c>
      <c r="J1">
        <v>0</v>
      </c>
      <c r="K1">
        <v>2725.8910000000001</v>
      </c>
      <c r="L1">
        <v>2108.4769999999999</v>
      </c>
      <c r="N1">
        <f>L1/K1</f>
        <v>0.77350011427456189</v>
      </c>
      <c r="O1">
        <f>L1/(K1+L1)</f>
        <v>0.43614325595403569</v>
      </c>
    </row>
    <row r="2" spans="1:15" x14ac:dyDescent="0.35">
      <c r="A2">
        <v>0</v>
      </c>
      <c r="B2">
        <v>0.89048046536172876</v>
      </c>
      <c r="D2">
        <v>0.47103394172938057</v>
      </c>
      <c r="F2">
        <f>59.1111/66.8</f>
        <v>0.8848967065868264</v>
      </c>
      <c r="J2">
        <v>7.0000000000000007E-2</v>
      </c>
      <c r="K2">
        <v>6093.2759999999998</v>
      </c>
      <c r="L2">
        <v>1442.4259999999999</v>
      </c>
      <c r="N2">
        <f t="shared" ref="N2:N9" si="0">L2/K2</f>
        <v>0.23672421863050352</v>
      </c>
      <c r="O2">
        <f t="shared" ref="O2:O9" si="1">L2/(K2+L2)</f>
        <v>0.19141229310819352</v>
      </c>
    </row>
    <row r="3" spans="1:15" x14ac:dyDescent="0.35">
      <c r="A3">
        <v>0.01</v>
      </c>
      <c r="B3">
        <v>0.83247231944395672</v>
      </c>
      <c r="D3">
        <v>0.45428916475887676</v>
      </c>
    </row>
    <row r="4" spans="1:15" x14ac:dyDescent="0.35">
      <c r="A4">
        <v>0.02</v>
      </c>
      <c r="B4">
        <v>0.77294188618070392</v>
      </c>
      <c r="D4">
        <v>0.435965720143138</v>
      </c>
    </row>
    <row r="5" spans="1:15" x14ac:dyDescent="0.35">
      <c r="A5">
        <v>0.03</v>
      </c>
      <c r="B5">
        <v>0.65169666202474763</v>
      </c>
      <c r="D5">
        <v>0.39456195378263903</v>
      </c>
      <c r="H5">
        <v>0.64093550686720635</v>
      </c>
    </row>
    <row r="6" spans="1:15" x14ac:dyDescent="0.35">
      <c r="A6">
        <v>0.04</v>
      </c>
      <c r="B6" s="9">
        <v>0.61613385719704283</v>
      </c>
      <c r="D6">
        <v>0.38123937225449905</v>
      </c>
    </row>
    <row r="7" spans="1:15" x14ac:dyDescent="0.35">
      <c r="A7">
        <v>0.05</v>
      </c>
      <c r="B7" s="9">
        <v>0.57152979624889744</v>
      </c>
      <c r="D7">
        <v>0.3636773528653981</v>
      </c>
    </row>
    <row r="8" spans="1:15" x14ac:dyDescent="0.35">
      <c r="A8">
        <v>0.06</v>
      </c>
      <c r="B8">
        <v>0.51237509822811289</v>
      </c>
      <c r="D8">
        <v>0.33878837255943162</v>
      </c>
      <c r="F8">
        <f>61.5444/120.0444</f>
        <v>0.51268030828593425</v>
      </c>
      <c r="J8">
        <v>0.08</v>
      </c>
      <c r="K8">
        <v>3118.2339999999999</v>
      </c>
      <c r="L8">
        <v>685.69799999999998</v>
      </c>
      <c r="N8">
        <f t="shared" si="0"/>
        <v>0.21989946873775348</v>
      </c>
      <c r="O8">
        <f t="shared" si="1"/>
        <v>0.18026032011087476</v>
      </c>
    </row>
    <row r="9" spans="1:15" x14ac:dyDescent="0.35">
      <c r="A9">
        <v>7.0000000000000007E-2</v>
      </c>
      <c r="B9">
        <v>0.49448232685141896</v>
      </c>
      <c r="D9">
        <v>0.33087198019477165</v>
      </c>
      <c r="F9">
        <f>39.3333/79.5444</f>
        <v>0.49448232685141885</v>
      </c>
      <c r="J9">
        <v>0.09</v>
      </c>
      <c r="K9">
        <v>3027.2339999999999</v>
      </c>
      <c r="L9">
        <v>626.94100000000003</v>
      </c>
      <c r="N9">
        <f t="shared" si="0"/>
        <v>0.20710027701855888</v>
      </c>
      <c r="O9">
        <f t="shared" si="1"/>
        <v>0.17156841147454624</v>
      </c>
    </row>
    <row r="10" spans="1:15" x14ac:dyDescent="0.35">
      <c r="A10">
        <v>0.08</v>
      </c>
      <c r="B10">
        <v>0.41589676283293386</v>
      </c>
      <c r="D10">
        <v>0.32629479864842414</v>
      </c>
      <c r="F10">
        <f>37.7111/78.7</f>
        <v>0.47917534942820839</v>
      </c>
      <c r="J10">
        <v>0.1</v>
      </c>
      <c r="K10">
        <v>3607.0619999999999</v>
      </c>
      <c r="L10">
        <v>421.33499999999998</v>
      </c>
      <c r="N10">
        <v>0.1560801382250723</v>
      </c>
      <c r="O10">
        <v>0.13500806134832646</v>
      </c>
    </row>
    <row r="11" spans="1:15" x14ac:dyDescent="0.35">
      <c r="A11">
        <v>0.09</v>
      </c>
      <c r="B11">
        <v>0.40419453304138475</v>
      </c>
      <c r="D11">
        <v>0.29373381855948688</v>
      </c>
      <c r="F11">
        <f>35.5222/85.4111</f>
        <v>0.41589676283293386</v>
      </c>
      <c r="J11">
        <v>0.11</v>
      </c>
      <c r="K11">
        <v>3688.4769999999999</v>
      </c>
      <c r="L11">
        <v>575.69799999999998</v>
      </c>
      <c r="N11">
        <v>0.11680836093197178</v>
      </c>
      <c r="O11">
        <v>0.10459123070541458</v>
      </c>
    </row>
    <row r="12" spans="1:15" x14ac:dyDescent="0.35">
      <c r="A12">
        <v>0.1</v>
      </c>
      <c r="B12">
        <v>0.36064617813285837</v>
      </c>
      <c r="D12">
        <v>0.28784796089892783</v>
      </c>
      <c r="F12">
        <f>35.9778/89.0111</f>
        <v>0.40419453304138475</v>
      </c>
    </row>
    <row r="13" spans="1:15" x14ac:dyDescent="0.35">
      <c r="A13">
        <v>0.11</v>
      </c>
      <c r="B13">
        <v>0</v>
      </c>
      <c r="D13">
        <v>0</v>
      </c>
    </row>
    <row r="14" spans="1:15" x14ac:dyDescent="0.35">
      <c r="A14">
        <v>0.13</v>
      </c>
      <c r="B14">
        <v>0</v>
      </c>
      <c r="D14">
        <v>0</v>
      </c>
    </row>
    <row r="15" spans="1:15" x14ac:dyDescent="0.35">
      <c r="A15">
        <v>0.14000000000000001</v>
      </c>
      <c r="B15">
        <v>0</v>
      </c>
      <c r="D15">
        <v>0</v>
      </c>
    </row>
    <row r="19" spans="4:28" x14ac:dyDescent="0.35">
      <c r="P19" s="1"/>
      <c r="T19" s="1"/>
    </row>
    <row r="20" spans="4:28" x14ac:dyDescent="0.35">
      <c r="L20" s="1"/>
      <c r="AB20" s="2"/>
    </row>
    <row r="21" spans="4:28" x14ac:dyDescent="0.35">
      <c r="D21" s="1"/>
    </row>
    <row r="23" spans="4:28" x14ac:dyDescent="0.35">
      <c r="H23" s="1"/>
    </row>
    <row r="24" spans="4:28" x14ac:dyDescent="0.35">
      <c r="X24" s="1"/>
    </row>
    <row r="49" spans="4:28" x14ac:dyDescent="0.35">
      <c r="AB49" s="9"/>
    </row>
    <row r="52" spans="4:28" x14ac:dyDescent="0.35">
      <c r="D52" s="7"/>
    </row>
    <row r="53" spans="4:28" x14ac:dyDescent="0.35">
      <c r="T53" s="7"/>
    </row>
    <row r="54" spans="4:28" x14ac:dyDescent="0.35">
      <c r="H54" s="7"/>
      <c r="L54" s="7"/>
      <c r="P54" s="7"/>
    </row>
    <row r="59" spans="4:28" x14ac:dyDescent="0.35">
      <c r="X59" s="7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0CE88-9E0D-4E08-9410-897B4828412A}">
  <dimension ref="A1:K31"/>
  <sheetViews>
    <sheetView workbookViewId="0">
      <selection activeCell="H4" sqref="H4"/>
    </sheetView>
  </sheetViews>
  <sheetFormatPr defaultRowHeight="14.5" x14ac:dyDescent="0.35"/>
  <sheetData>
    <row r="1" spans="1:11" x14ac:dyDescent="0.35">
      <c r="A1" s="9">
        <v>107.889</v>
      </c>
      <c r="B1" s="9">
        <v>184.73099999999999</v>
      </c>
      <c r="D1" s="1">
        <v>110.51900000000001</v>
      </c>
      <c r="E1" s="1">
        <v>165.185</v>
      </c>
      <c r="G1" s="1">
        <v>116.694</v>
      </c>
      <c r="H1" s="1">
        <v>175.95400000000001</v>
      </c>
      <c r="J1" s="1">
        <v>115.26900000000001</v>
      </c>
      <c r="K1" s="1">
        <v>168.90700000000001</v>
      </c>
    </row>
    <row r="2" spans="1:11" x14ac:dyDescent="0.35">
      <c r="A2" s="9">
        <f>255-A1</f>
        <v>147.11099999999999</v>
      </c>
      <c r="B2" s="9">
        <f>255-B1</f>
        <v>70.269000000000005</v>
      </c>
      <c r="D2" s="1">
        <f>255-D1</f>
        <v>144.48099999999999</v>
      </c>
      <c r="E2" s="1">
        <f>255-E1</f>
        <v>89.814999999999998</v>
      </c>
      <c r="G2" s="1">
        <f>255-G1</f>
        <v>138.30599999999998</v>
      </c>
      <c r="H2" s="1">
        <f>255-H1</f>
        <v>79.045999999999992</v>
      </c>
      <c r="J2" s="1">
        <f>255-J1</f>
        <v>139.73099999999999</v>
      </c>
      <c r="K2" s="1">
        <f>255-K1</f>
        <v>86.092999999999989</v>
      </c>
    </row>
    <row r="3" spans="1:11" x14ac:dyDescent="0.35">
      <c r="A3" s="9"/>
      <c r="B3" s="9"/>
      <c r="D3" s="1"/>
      <c r="E3" s="1"/>
      <c r="G3" s="1"/>
      <c r="H3" s="1"/>
      <c r="J3" s="1"/>
      <c r="K3" s="1"/>
    </row>
    <row r="4" spans="1:11" x14ac:dyDescent="0.35">
      <c r="A4" s="9"/>
      <c r="B4" s="9">
        <f>B2/A2</f>
        <v>0.47765972632909853</v>
      </c>
      <c r="D4" s="1"/>
      <c r="E4" s="1">
        <f>E2/D2</f>
        <v>0.62163883140343712</v>
      </c>
      <c r="G4" s="1"/>
      <c r="H4" s="1">
        <f>H2/(G2+H2)</f>
        <v>0.3636773528653981</v>
      </c>
      <c r="J4" s="1"/>
      <c r="K4" s="1">
        <f>K2/(J2+K2)</f>
        <v>0.38123937225449905</v>
      </c>
    </row>
    <row r="6" spans="1:11" x14ac:dyDescent="0.35">
      <c r="B6" s="9">
        <v>0.57152979624889744</v>
      </c>
      <c r="C6">
        <f>79.824/142.882</f>
        <v>0.55867079128231689</v>
      </c>
    </row>
    <row r="7" spans="1:11" x14ac:dyDescent="0.35">
      <c r="B7" s="9">
        <v>0.61613385719704283</v>
      </c>
      <c r="C7">
        <f>88.569/142.667</f>
        <v>0.62080929717453937</v>
      </c>
    </row>
    <row r="8" spans="1:11" x14ac:dyDescent="0.35">
      <c r="B8" s="9">
        <v>0.62163883140343712</v>
      </c>
      <c r="C8">
        <f>91.951/147.52</f>
        <v>0.62331209327548798</v>
      </c>
    </row>
    <row r="15" spans="1:11" x14ac:dyDescent="0.35">
      <c r="A15">
        <v>119.4957</v>
      </c>
      <c r="B15">
        <v>166.69229999999999</v>
      </c>
      <c r="D15">
        <v>104.1991</v>
      </c>
      <c r="E15">
        <v>136.10650000000001</v>
      </c>
      <c r="G15">
        <v>101.2278</v>
      </c>
      <c r="H15">
        <v>126.9889</v>
      </c>
      <c r="J15">
        <v>83.761899999999997</v>
      </c>
      <c r="K15">
        <v>122.6429</v>
      </c>
    </row>
    <row r="16" spans="1:11" x14ac:dyDescent="0.35">
      <c r="A16">
        <f>255-A15</f>
        <v>135.5043</v>
      </c>
      <c r="B16">
        <f>255-B15</f>
        <v>88.307700000000011</v>
      </c>
      <c r="D16">
        <f>255-D15</f>
        <v>150.80090000000001</v>
      </c>
      <c r="E16">
        <f>255-E15</f>
        <v>118.89349999999999</v>
      </c>
      <c r="G16">
        <f>255-G15</f>
        <v>153.7722</v>
      </c>
      <c r="H16">
        <f>255-H15</f>
        <v>128.0111</v>
      </c>
      <c r="J16">
        <f>255-J15</f>
        <v>171.2381</v>
      </c>
      <c r="K16">
        <f>255-K15</f>
        <v>132.3571</v>
      </c>
    </row>
    <row r="18" spans="1:11" x14ac:dyDescent="0.35">
      <c r="B18">
        <f>B16/(A16+B16)</f>
        <v>0.39456195378263903</v>
      </c>
      <c r="E18">
        <f>E16/D16</f>
        <v>0.78841372962628198</v>
      </c>
      <c r="H18">
        <f>H16/(G16+H16)</f>
        <v>0.45428916475887676</v>
      </c>
      <c r="K18">
        <f>K16/(J16+K16)</f>
        <v>0.435965720143138</v>
      </c>
    </row>
    <row r="22" spans="1:11" x14ac:dyDescent="0.35">
      <c r="A22">
        <v>86.248699999999999</v>
      </c>
      <c r="B22">
        <v>146.84129999999999</v>
      </c>
      <c r="D22">
        <v>96.962999999999994</v>
      </c>
      <c r="E22">
        <v>129.0265</v>
      </c>
      <c r="G22">
        <v>110.5556</v>
      </c>
      <c r="H22">
        <v>162.28569999999999</v>
      </c>
    </row>
    <row r="23" spans="1:11" x14ac:dyDescent="0.35">
      <c r="A23">
        <f>255-A22</f>
        <v>168.75130000000001</v>
      </c>
      <c r="B23">
        <f>255-B22</f>
        <v>108.15870000000001</v>
      </c>
      <c r="D23">
        <f>255-D22</f>
        <v>158.03700000000001</v>
      </c>
      <c r="E23">
        <f>255-E22</f>
        <v>125.9735</v>
      </c>
      <c r="G23">
        <f>255-G22</f>
        <v>144.4444</v>
      </c>
      <c r="H23">
        <f>255-H22</f>
        <v>92.714300000000009</v>
      </c>
    </row>
    <row r="25" spans="1:11" x14ac:dyDescent="0.35">
      <c r="B25" s="10">
        <f>B23/A23</f>
        <v>0.64093550686720635</v>
      </c>
      <c r="E25" s="10">
        <f>E23/D23</f>
        <v>0.79711396698241543</v>
      </c>
      <c r="H25">
        <f>H23/G23</f>
        <v>0.6418684282672088</v>
      </c>
    </row>
    <row r="29" spans="1:11" x14ac:dyDescent="0.35">
      <c r="B29">
        <f>62.9111/102.2222</f>
        <v>0.61543480770321901</v>
      </c>
      <c r="D29">
        <v>153.881</v>
      </c>
      <c r="E29">
        <v>195.20240000000001</v>
      </c>
      <c r="G29">
        <f>124.5556/168.2667</f>
        <v>0.74022727016100043</v>
      </c>
    </row>
    <row r="30" spans="1:11" x14ac:dyDescent="0.35">
      <c r="B30">
        <f>74/145.402</f>
        <v>0.508933852354163</v>
      </c>
      <c r="D30">
        <f>255-D29</f>
        <v>101.119</v>
      </c>
      <c r="E30">
        <f>255-E29</f>
        <v>59.797599999999989</v>
      </c>
    </row>
    <row r="31" spans="1:11" x14ac:dyDescent="0.35">
      <c r="B31">
        <f>55.264/132.563</f>
        <v>0.41688857373475258</v>
      </c>
      <c r="E31">
        <f>E30/D30</f>
        <v>0.59135869618963788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LFT</vt:lpstr>
      <vt:lpstr>ImageJ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Menghan Zhang (PGR)</dc:creator>
  <cp:lastModifiedBy>Menghan Zhang (PGR)</cp:lastModifiedBy>
  <dcterms:created xsi:type="dcterms:W3CDTF">2024-09-23T23:25:01Z</dcterms:created>
  <dcterms:modified xsi:type="dcterms:W3CDTF">2024-11-27T18:55:23Z</dcterms:modified>
</cp:coreProperties>
</file>