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gla-my.sharepoint.com/personal/leo_konstantelos_glasgow_ac_uk/Documents/ASC/Projects/Digital Archiving Pilot 2022-23/Outputs/Prioritisation/"/>
    </mc:Choice>
  </mc:AlternateContent>
  <xr:revisionPtr revIDLastSave="949" documentId="8_{95FE4204-8300-4EAD-AB7F-FE63EBABB5BB}" xr6:coauthVersionLast="47" xr6:coauthVersionMax="47" xr10:uidLastSave="{4FDE5B83-4582-4CCC-90D7-0434D3A1901D}"/>
  <bookViews>
    <workbookView xWindow="-96" yWindow="-96" windowWidth="20928" windowHeight="12432" xr2:uid="{12BC2FDA-5313-473C-ACB5-08C653D4BF82}"/>
  </bookViews>
  <sheets>
    <sheet name="About" sheetId="5" r:id="rId1"/>
    <sheet name="Generate priority score" sheetId="4" r:id="rId2"/>
    <sheet name="Data - Itemised scores" sheetId="2" r:id="rId3"/>
    <sheet name="Data - Storage media" sheetId="1" r:id="rId4"/>
  </sheets>
  <definedNames>
    <definedName name="_xlnm._FilterDatabase" localSheetId="3" hidden="1">'Data - Storage media'!$A$1:$D$120</definedName>
    <definedName name="_xlnm.Print_Area" localSheetId="0">About!$A$1:$L$30</definedName>
    <definedName name="_xlnm.Print_Area" localSheetId="1">'Generate priority score'!$B$2:$J$24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 i="4" l="1"/>
  <c r="E18" i="4" s="1"/>
  <c r="O7" i="4"/>
  <c r="N7" i="4"/>
  <c r="M7" i="4"/>
  <c r="L7" i="4"/>
  <c r="D22" i="4" l="1"/>
  <c r="G3" i="1"/>
  <c r="G4" i="1"/>
  <c r="G5" i="1"/>
  <c r="G6" i="1"/>
  <c r="G7" i="1"/>
  <c r="G8" i="1"/>
  <c r="G9" i="1"/>
  <c r="G10" i="1"/>
  <c r="G11" i="1"/>
  <c r="G12" i="1"/>
  <c r="G13" i="1"/>
  <c r="G14" i="1"/>
  <c r="G15" i="1"/>
  <c r="G16" i="1"/>
  <c r="G17" i="1"/>
  <c r="G18" i="1"/>
  <c r="G19" i="1"/>
  <c r="G20" i="1"/>
  <c r="G21" i="1"/>
  <c r="G22" i="1"/>
  <c r="G23" i="1"/>
  <c r="G2" i="1"/>
  <c r="F3" i="1"/>
  <c r="F4" i="1"/>
  <c r="F5" i="1"/>
  <c r="F6" i="1"/>
  <c r="F7" i="1"/>
  <c r="F8" i="1"/>
  <c r="F9" i="1"/>
  <c r="F10" i="1"/>
  <c r="F11" i="1"/>
  <c r="F12" i="1"/>
  <c r="F13" i="1"/>
  <c r="F14" i="1"/>
  <c r="F15" i="1"/>
  <c r="F16" i="1"/>
  <c r="F17" i="1"/>
  <c r="F18" i="1"/>
  <c r="F19" i="1"/>
  <c r="F20" i="1"/>
  <c r="F21" i="1"/>
  <c r="F22" i="1"/>
  <c r="F23" i="1"/>
  <c r="F2" i="1"/>
  <c r="E3" i="1"/>
  <c r="E4" i="1"/>
  <c r="E5" i="1"/>
  <c r="E6" i="1"/>
  <c r="E7" i="1"/>
  <c r="E8" i="1"/>
  <c r="E9" i="1"/>
  <c r="E10" i="1"/>
  <c r="E11" i="1"/>
  <c r="E12" i="1"/>
  <c r="E13" i="1"/>
  <c r="E14" i="1"/>
  <c r="E15" i="1"/>
  <c r="E16" i="1"/>
  <c r="E17" i="1"/>
  <c r="E18" i="1"/>
  <c r="E19" i="1"/>
  <c r="E20" i="1"/>
  <c r="E21" i="1"/>
  <c r="E22" i="1"/>
  <c r="E23" i="1"/>
  <c r="E2" i="1"/>
  <c r="D23" i="4" l="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<sst xmlns="http://schemas.openxmlformats.org/spreadsheetml/2006/main" count="181" uniqueCount="104">
  <si>
    <t>Select storage medium:</t>
  </si>
  <si>
    <t>Non-current Flash storage</t>
  </si>
  <si>
    <t>Production score</t>
  </si>
  <si>
    <t>Bit list score</t>
  </si>
  <si>
    <t>Lifespan score</t>
  </si>
  <si>
    <t>Condition score</t>
  </si>
  <si>
    <t>Mostly aggravating conditions</t>
  </si>
  <si>
    <t>Priority action:</t>
  </si>
  <si>
    <t>Medium</t>
  </si>
  <si>
    <t>Produced</t>
  </si>
  <si>
    <t>Bit list status</t>
  </si>
  <si>
    <t>Average lifespan (years)</t>
  </si>
  <si>
    <t xml:space="preserve">Current internal HDD </t>
  </si>
  <si>
    <t>Within the last 5 years</t>
  </si>
  <si>
    <t>Vulnerable</t>
  </si>
  <si>
    <t>3-5 years</t>
  </si>
  <si>
    <t>Current internal SSD</t>
  </si>
  <si>
    <t>Non-current internal HDD</t>
  </si>
  <si>
    <t>More than 5 years ago</t>
  </si>
  <si>
    <t>Critically Endagered</t>
  </si>
  <si>
    <t>Non-current internal SSD</t>
  </si>
  <si>
    <t>Current portable HDD</t>
  </si>
  <si>
    <t>Endagered</t>
  </si>
  <si>
    <t>Current portable SSD</t>
  </si>
  <si>
    <t>Current optical media (CD, DVD, BlueRay)</t>
  </si>
  <si>
    <t>5-10 years</t>
  </si>
  <si>
    <t>Current magnetic tape</t>
  </si>
  <si>
    <t>10-20 years</t>
  </si>
  <si>
    <t xml:space="preserve">Current Flash storage (USB stick, SD card) </t>
  </si>
  <si>
    <t>Floppy disk</t>
  </si>
  <si>
    <t>1-3 years</t>
  </si>
  <si>
    <t>Non-current magnetic tape</t>
  </si>
  <si>
    <t>Cassette tape</t>
  </si>
  <si>
    <t>Iomega zip disk</t>
  </si>
  <si>
    <t>Non-current optical media (CD, DVD, HDVD, Laser disc)</t>
  </si>
  <si>
    <t>Non-current portable SSD</t>
  </si>
  <si>
    <t>Locally managed network storage</t>
  </si>
  <si>
    <t>Cloud storage (third-party)</t>
  </si>
  <si>
    <t>Current locally hosted web resources (websites, online databases)</t>
  </si>
  <si>
    <t>Current externally hosted websites (websites, online databases)</t>
  </si>
  <si>
    <t>Non-current locally hosted web resources (websites, online databases)</t>
  </si>
  <si>
    <t>Non-current externally hosted websites (websites, online databases)</t>
  </si>
  <si>
    <t>Bit List of Digitally Endangered Species</t>
  </si>
  <si>
    <t>Average lifespan</t>
  </si>
  <si>
    <t>Year of production</t>
  </si>
  <si>
    <t>Conditions</t>
  </si>
  <si>
    <t>Priority</t>
  </si>
  <si>
    <t>Classification</t>
  </si>
  <si>
    <t>Score</t>
  </si>
  <si>
    <t>Lifespan</t>
  </si>
  <si>
    <t xml:space="preserve">Score </t>
  </si>
  <si>
    <t>Priority level</t>
  </si>
  <si>
    <t>Lower risk</t>
  </si>
  <si>
    <t>Optimal conditions</t>
  </si>
  <si>
    <t>Low priority - action within 3 years</t>
  </si>
  <si>
    <t>Good conservation practice</t>
  </si>
  <si>
    <t>Low priority - action within 1 year</t>
  </si>
  <si>
    <t>Minimal conservation practice</t>
  </si>
  <si>
    <t>Medium priority - action within 6 months</t>
  </si>
  <si>
    <t>Some aggravating conditions</t>
  </si>
  <si>
    <t>High priority - action within 3 months</t>
  </si>
  <si>
    <t>Practically extinct</t>
  </si>
  <si>
    <t>More than 20 years</t>
  </si>
  <si>
    <t>Extreme priority - immediate action</t>
  </si>
  <si>
    <t>GENERATE PRIORITY SCORE</t>
  </si>
  <si>
    <t xml:space="preserve">What conditions has the storage medium been kept in? </t>
  </si>
  <si>
    <t>PRIORITISATION CRITERIA WEIGHTING</t>
  </si>
  <si>
    <t>Year of production:</t>
  </si>
  <si>
    <t>Average lifespan:</t>
  </si>
  <si>
    <t>Bit list status:</t>
  </si>
  <si>
    <t>Storage conditions:</t>
  </si>
  <si>
    <t>STORAGE MEDIUM DETAILS</t>
  </si>
  <si>
    <t>Weighting total:</t>
  </si>
  <si>
    <t>Priority score:</t>
  </si>
  <si>
    <t>OUTPUT</t>
  </si>
  <si>
    <t>Archives &amp; Special Collections
University Services</t>
  </si>
  <si>
    <t xml:space="preserve">https://eprints.gla.ac.uk/295807/  </t>
  </si>
  <si>
    <t>Licensing</t>
  </si>
  <si>
    <t>This work is licensed under CC BY-NC-SA 4.0. To view a copy of this license, visit:</t>
  </si>
  <si>
    <t xml:space="preserve">https://creativecommons.org/licenses/by-nc-sa/4.0/ </t>
  </si>
  <si>
    <r>
      <t xml:space="preserve">The full list of references and primary sources used to compile the "Data - Storage media" tab can be found in the paper published in the </t>
    </r>
    <r>
      <rPr>
        <i/>
        <sz val="11"/>
        <color theme="1"/>
        <rFont val="Calibri"/>
        <family val="2"/>
        <scheme val="minor"/>
      </rPr>
      <t>iPRES 2023: The 19th International Conference on Digital Preservation proceedings</t>
    </r>
    <r>
      <rPr>
        <sz val="11"/>
        <color theme="1"/>
        <rFont val="Calibri"/>
        <family val="2"/>
        <scheme val="minor"/>
      </rPr>
      <t>. See:</t>
    </r>
  </si>
  <si>
    <t>How to use the tool</t>
  </si>
  <si>
    <t>Select a weight for each of the prioritisation criteria. The total must add up to 100%.</t>
  </si>
  <si>
    <r>
      <t xml:space="preserve">Select the </t>
    </r>
    <r>
      <rPr>
        <b/>
        <sz val="11"/>
        <color theme="1"/>
        <rFont val="Calibri"/>
        <family val="2"/>
        <scheme val="minor"/>
      </rPr>
      <t>Generate priority score</t>
    </r>
    <r>
      <rPr>
        <sz val="11"/>
        <color theme="1"/>
        <rFont val="Calibri"/>
        <family val="2"/>
        <scheme val="minor"/>
      </rPr>
      <t xml:space="preserve"> tab.</t>
    </r>
  </si>
  <si>
    <t xml:space="preserve">Archives and Special Collections at the University of Glasgow have developed a methodology for prioritizing archival processing of digital collections stored in physical storage media. This tool is one way to use the methodology. For more information, please consult our iPres 2023 paper available at: </t>
  </si>
  <si>
    <r>
      <t xml:space="preserve">Our recommended weights are 55% for the </t>
    </r>
    <r>
      <rPr>
        <i/>
        <sz val="11"/>
        <color theme="1"/>
        <rFont val="Calibri"/>
        <family val="2"/>
        <scheme val="minor"/>
      </rPr>
      <t xml:space="preserve">Storage conditions </t>
    </r>
    <r>
      <rPr>
        <sz val="11"/>
        <color theme="1"/>
        <rFont val="Calibri"/>
        <family val="2"/>
        <scheme val="minor"/>
      </rPr>
      <t>criterion, and 15% or the remaining three criteria. This is based on community feedback and our experience that storage conditions can adversely affect the well-being of computer storage media, even those that have been produced within the last five years and/or have a longer average lifespan.</t>
    </r>
  </si>
  <si>
    <r>
      <rPr>
        <b/>
        <sz val="11"/>
        <color theme="1"/>
        <rFont val="Calibri"/>
        <family val="2"/>
        <scheme val="minor"/>
      </rPr>
      <t xml:space="preserve">Under the </t>
    </r>
    <r>
      <rPr>
        <b/>
        <i/>
        <sz val="11"/>
        <color theme="1"/>
        <rFont val="Calibri"/>
        <family val="2"/>
        <scheme val="minor"/>
      </rPr>
      <t xml:space="preserve">Storage medium details </t>
    </r>
    <r>
      <rPr>
        <b/>
        <sz val="11"/>
        <color theme="1"/>
        <rFont val="Calibri"/>
        <family val="2"/>
        <scheme val="minor"/>
      </rPr>
      <t>section</t>
    </r>
    <r>
      <rPr>
        <sz val="11"/>
        <color theme="1"/>
        <rFont val="Calibri"/>
        <family val="2"/>
        <scheme val="minor"/>
      </rPr>
      <t xml:space="preserve">, use the drop-down menu to select a storage medium type; and to specify the conditions that the medium has been kept in while in your care. Refer to iPres paper for an explanation of storage conditions. </t>
    </r>
  </si>
  <si>
    <r>
      <rPr>
        <b/>
        <sz val="11"/>
        <color theme="1"/>
        <rFont val="Calibri"/>
        <family val="2"/>
        <scheme val="minor"/>
      </rPr>
      <t xml:space="preserve">Under the </t>
    </r>
    <r>
      <rPr>
        <b/>
        <i/>
        <sz val="11"/>
        <color theme="1"/>
        <rFont val="Calibri"/>
        <family val="2"/>
        <scheme val="minor"/>
      </rPr>
      <t xml:space="preserve">Prioritisation criteria weighting </t>
    </r>
    <r>
      <rPr>
        <b/>
        <sz val="11"/>
        <color theme="1"/>
        <rFont val="Calibri"/>
        <family val="2"/>
        <scheme val="minor"/>
      </rPr>
      <t>section</t>
    </r>
    <r>
      <rPr>
        <sz val="11"/>
        <color theme="1"/>
        <rFont val="Calibri"/>
        <family val="2"/>
        <scheme val="minor"/>
      </rPr>
      <t xml:space="preserve">, use the drop-down menus to choose a weight for each of the prioritisation criteria - </t>
    </r>
    <r>
      <rPr>
        <sz val="11"/>
        <color theme="8" tint="-0.499984740745262"/>
        <rFont val="Calibri"/>
        <family val="2"/>
        <scheme val="minor"/>
      </rPr>
      <t>the total must add up to 100%</t>
    </r>
    <r>
      <rPr>
        <sz val="11"/>
        <color theme="1"/>
        <rFont val="Calibri"/>
        <family val="2"/>
        <scheme val="minor"/>
      </rPr>
      <t xml:space="preserve">. The tool will calculate a prioritisation score even if the total does not equal 100%, but an alert will be displayed to notify you to amend the weights. </t>
    </r>
  </si>
  <si>
    <t>This is a recommendation only, please amend the criteria weights to suit your organisational and digital processing needs.</t>
  </si>
  <si>
    <r>
      <t xml:space="preserve">The calculated priority score and suggested priority action will be displayed </t>
    </r>
    <r>
      <rPr>
        <b/>
        <sz val="11"/>
        <color theme="1"/>
        <rFont val="Calibri"/>
        <family val="2"/>
        <scheme val="minor"/>
      </rPr>
      <t xml:space="preserve">under the </t>
    </r>
    <r>
      <rPr>
        <b/>
        <i/>
        <sz val="11"/>
        <color theme="1"/>
        <rFont val="Calibri"/>
        <family val="2"/>
        <scheme val="minor"/>
      </rPr>
      <t xml:space="preserve">Output </t>
    </r>
    <r>
      <rPr>
        <b/>
        <sz val="11"/>
        <color theme="1"/>
        <rFont val="Calibri"/>
        <family val="2"/>
        <scheme val="minor"/>
      </rPr>
      <t>section</t>
    </r>
    <r>
      <rPr>
        <sz val="11"/>
        <color theme="1"/>
        <rFont val="Calibri"/>
        <family val="2"/>
        <scheme val="minor"/>
      </rPr>
      <t xml:space="preserve">. Priority score ranges from 1 (lowest priority) to 5 (highest priority), and aligns with the DPC's Global Bit List of Endangered Digital Species: </t>
    </r>
  </si>
  <si>
    <t xml:space="preserve">https://www.dpconline.org/digipres/champion-digital-preservation/bit-list </t>
  </si>
  <si>
    <t xml:space="preserve">Support </t>
  </si>
  <si>
    <t xml:space="preserve">The tool is provided for public use as-is, unfortunately we cannot offer technical support. Adapting this tool requires some intermediate-advanced knowledge of Excel, in particular working with formulae and lookup fields. The worksheets comprising the tool are protected to limit inadvertent editing - any changes will require to unprotect the sheets (no password required). </t>
  </si>
  <si>
    <t>Contact us</t>
  </si>
  <si>
    <t>library-asc@glasgow.ac.uk</t>
  </si>
  <si>
    <t>General enquiries:</t>
  </si>
  <si>
    <t>Leo.Konstantelos@glasgow.ac.uk</t>
  </si>
  <si>
    <t>Leo Konstantelos 
(Senior Assistant Archivist, Digital):</t>
  </si>
  <si>
    <t>Emma Yan
(Assistant Archivist):</t>
  </si>
  <si>
    <t>Emma.Yan@glasgow.ac.uk</t>
  </si>
  <si>
    <t>We would love to hear your feedback, suggestions and questions on the storage media prioritisation tool. 
You can contact us by email:</t>
  </si>
  <si>
    <t>To learn more about our work at Archives &amp; Special Collections, visit:</t>
  </si>
  <si>
    <t>https://www.gla.ac.uk/myglasgow/archivespecialcollections/</t>
  </si>
  <si>
    <t>What is the Storage Media Prioritisation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</si>
</sst>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Calibri"/>
      <family val="2"/>
      <scheme val="minor"/>
    </font>
    <font>
      <sz val="11"/>
      <color theme="0"/>
      <name val="Calibri"/>
      <family val="2"/>
      <scheme val="minor"/>
    </font>
    <font>
      <sz val="10"/>
      <color indexed="8"/>
      <name val="Arial"/>
      <family val="2"/>
    </font>
    <font>
      <b/>
      <sz val="11"/>
      <color theme="0"/>
      <name val="Calibri"/>
      <family val="2"/>
      <scheme val="minor"/>
    </font>
    <font>
      <i/>
      <sz val="11"/>
      <color rgb="FF7F7F7F"/>
      <name val="Calibri"/>
      <family val="2"/>
      <scheme val="minor"/>
    </font>
    <font>
      <sz val="10"/>
      <color theme="1"/>
      <name val="Aptos"/>
      <family val="2"/>
    </font>
    <font>
      <sz val="11"/>
      <color theme="1"/>
      <name val="Aptos"/>
      <family val="2"/>
    </font>
    <font>
      <b/>
      <sz val="16"/>
      <color theme="0"/>
      <name val="Aptos"/>
      <family val="2"/>
    </font>
    <font>
      <sz val="12"/>
      <color theme="1"/>
      <name val="Aptos"/>
      <family val="2"/>
    </font>
    <font>
      <b/>
      <sz val="12"/>
      <color theme="0"/>
      <name val="Aptos"/>
      <family val="2"/>
    </font>
    <font>
      <b/>
      <sz val="11"/>
      <color theme="0"/>
      <name val="Aptos"/>
      <family val="2"/>
    </font>
    <font>
      <b/>
      <sz val="11"/>
      <color theme="1"/>
      <name val="Aptos"/>
      <family val="2"/>
    </font>
    <font>
      <i/>
      <sz val="11"/>
      <color rgb="FF7F7F7F"/>
      <name val="Aptos"/>
      <family val="2"/>
    </font>
    <font>
      <sz val="11"/>
      <color indexed="8"/>
      <name val="Aptos"/>
      <family val="2"/>
    </font>
    <font>
      <sz val="11"/>
      <color theme="1" tint="0.499984740745262"/>
      <name val="Aptos"/>
      <family val="2"/>
    </font>
    <font>
      <b/>
      <sz val="12"/>
      <color theme="8" tint="-0.499984740745262"/>
      <name val="Aptos"/>
      <family val="2"/>
    </font>
    <font>
      <b/>
      <sz val="12"/>
      <color theme="1"/>
      <name val="Aptos"/>
      <family val="2"/>
    </font>
    <font>
      <sz val="9"/>
      <color theme="1"/>
      <name val="Aptos"/>
      <family val="2"/>
    </font>
    <font>
      <sz val="10"/>
      <color theme="8" tint="-0.499984740745262"/>
      <name val="Aptos"/>
      <family val="2"/>
    </font>
    <font>
      <sz val="9"/>
      <color rgb="FFFF0000"/>
      <name val="Aptos"/>
      <family val="2"/>
    </font>
    <font>
      <b/>
      <sz val="11"/>
      <color theme="1"/>
      <name val="Calibri"/>
      <family val="2"/>
      <scheme val="minor"/>
    </font>
    <font>
      <b/>
      <sz val="12"/>
      <color theme="8" tint="-0.499984740745262"/>
      <name val="Calibri"/>
      <family val="2"/>
      <scheme val="minor"/>
    </font>
    <font>
      <u/>
      <sz val="11"/>
      <color theme="10"/>
      <name val="Calibri"/>
      <family val="2"/>
      <scheme val="minor"/>
    </font>
    <font>
      <i/>
      <sz val="11"/>
      <color theme="1"/>
      <name val="Calibri"/>
      <family val="2"/>
      <scheme val="minor"/>
    </font>
    <font>
      <sz val="11"/>
      <color theme="8" tint="-0.499984740745262"/>
      <name val="Calibri"/>
      <family val="2"/>
      <scheme val="minor"/>
    </font>
    <font>
      <b/>
      <i/>
      <sz val="11"/>
      <color theme="1"/>
      <name val="Calibri"/>
      <family val="2"/>
      <scheme val="minor"/>
    </font>
    <font>
      <u/>
      <sz val="10"/>
      <color theme="10"/>
      <name val="Calibri"/>
      <family val="2"/>
      <scheme val="minor"/>
    </font>
    <font>
      <b/>
      <sz val="10"/>
      <color theme="1"/>
      <name val="Calibri"/>
      <family val="2"/>
      <scheme val="minor"/>
    </font>
    <font>
      <sz val="18"/>
      <color theme="8" tint="-0.499984740745262"/>
      <name val="Calibri"/>
      <family val="2"/>
      <scheme val="minor"/>
    </font>
  </fonts>
  <fills count="18">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2" tint="-0.749992370372631"/>
        <bgColor indexed="64"/>
      </patternFill>
    </fill>
    <fill>
      <patternFill patternType="solid">
        <fgColor theme="0"/>
        <bgColor indexed="64"/>
      </patternFill>
    </fill>
    <fill>
      <patternFill patternType="solid">
        <fgColor theme="0" tint="-4.9989318521683403E-2"/>
        <bgColor indexed="64"/>
      </patternFill>
    </fill>
    <fill>
      <patternFill patternType="solid">
        <fgColor theme="3"/>
        <bgColor indexed="64"/>
      </patternFill>
    </fill>
    <fill>
      <patternFill patternType="solid">
        <fgColor rgb="FFA5A5A5"/>
      </patternFill>
    </fill>
    <fill>
      <patternFill patternType="solid">
        <fgColor theme="8" tint="0.39994506668294322"/>
        <bgColor indexed="64"/>
      </patternFill>
    </fill>
    <fill>
      <patternFill patternType="solid">
        <fgColor theme="1" tint="0.499984740745262"/>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double">
        <color rgb="FF3F3F3F"/>
      </left>
      <right style="double">
        <color rgb="FF3F3F3F"/>
      </right>
      <top style="double">
        <color rgb="FF3F3F3F"/>
      </top>
      <bottom style="double">
        <color rgb="FF3F3F3F"/>
      </bottom>
      <diagonal/>
    </border>
    <border>
      <left style="thin">
        <color theme="0"/>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1" tint="0.499984740745262"/>
      </left>
      <right/>
      <top style="thin">
        <color theme="1" tint="0.499984740745262"/>
      </top>
      <bottom style="thin">
        <color theme="1" tint="0.49998474074526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374370555742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s>
  <cellStyleXfs count="14">
    <xf numFmtId="0" fontId="0" fillId="0" borderId="0"/>
    <xf numFmtId="0" fontId="2"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3" fillId="0" borderId="0"/>
    <xf numFmtId="0" fontId="4" fillId="15" borderId="14" applyNumberFormat="0" applyAlignment="0" applyProtection="0"/>
    <xf numFmtId="0" fontId="5" fillId="0" borderId="0" applyNumberFormat="0" applyFill="0" applyBorder="0" applyAlignment="0" applyProtection="0"/>
    <xf numFmtId="0" fontId="23" fillId="0" borderId="0" applyNumberFormat="0" applyFill="0" applyBorder="0" applyAlignment="0" applyProtection="0"/>
  </cellStyleXfs>
  <cellXfs count="100">
    <xf numFmtId="0" fontId="0" fillId="0" borderId="0" xfId="0"/>
    <xf numFmtId="0" fontId="6" fillId="0" borderId="0" xfId="0" applyFont="1" applyAlignment="1">
      <alignment vertical="center" wrapText="1"/>
    </xf>
    <xf numFmtId="0" fontId="6" fillId="12" borderId="0" xfId="0" applyFont="1" applyFill="1" applyAlignment="1">
      <alignment vertical="center" wrapText="1"/>
    </xf>
    <xf numFmtId="0" fontId="7" fillId="0" borderId="0" xfId="0" applyFont="1" applyAlignment="1">
      <alignment vertical="center" wrapText="1"/>
    </xf>
    <xf numFmtId="0" fontId="8" fillId="12" borderId="0" xfId="0" applyFont="1" applyFill="1" applyAlignment="1">
      <alignment horizontal="center" vertical="center" wrapText="1"/>
    </xf>
    <xf numFmtId="0" fontId="9" fillId="16" borderId="9" xfId="0" applyFont="1" applyFill="1" applyBorder="1" applyAlignment="1">
      <alignment vertical="center" wrapText="1"/>
    </xf>
    <xf numFmtId="0" fontId="9" fillId="16" borderId="10" xfId="0" applyFont="1" applyFill="1" applyBorder="1" applyAlignment="1">
      <alignment vertical="center" wrapText="1"/>
    </xf>
    <xf numFmtId="0" fontId="9" fillId="12" borderId="0" xfId="0" applyFont="1" applyFill="1" applyAlignment="1">
      <alignment vertical="center" wrapText="1"/>
    </xf>
    <xf numFmtId="0" fontId="9" fillId="13" borderId="9" xfId="0" applyFont="1" applyFill="1" applyBorder="1" applyAlignment="1">
      <alignment vertical="center" wrapText="1"/>
    </xf>
    <xf numFmtId="0" fontId="9" fillId="13" borderId="10" xfId="0" applyFont="1" applyFill="1" applyBorder="1" applyAlignment="1">
      <alignment vertical="center" wrapText="1"/>
    </xf>
    <xf numFmtId="0" fontId="9" fillId="13" borderId="0" xfId="0" applyFont="1" applyFill="1" applyAlignment="1">
      <alignment vertical="center" wrapText="1"/>
    </xf>
    <xf numFmtId="0" fontId="9" fillId="13" borderId="11" xfId="0" applyFont="1" applyFill="1" applyBorder="1" applyAlignment="1">
      <alignment vertical="center" wrapText="1"/>
    </xf>
    <xf numFmtId="0" fontId="9" fillId="13" borderId="12" xfId="0" applyFont="1" applyFill="1" applyBorder="1" applyAlignment="1">
      <alignment vertical="center" wrapText="1"/>
    </xf>
    <xf numFmtId="0" fontId="9" fillId="13" borderId="13" xfId="0" applyFont="1" applyFill="1" applyBorder="1" applyAlignment="1">
      <alignment vertical="center" wrapText="1"/>
    </xf>
    <xf numFmtId="0" fontId="6" fillId="0" borderId="0" xfId="0" applyFont="1"/>
    <xf numFmtId="0" fontId="10" fillId="11" borderId="2" xfId="1" applyFont="1" applyFill="1" applyBorder="1" applyAlignment="1" applyProtection="1">
      <alignment horizontal="center" vertical="center" wrapText="1"/>
    </xf>
    <xf numFmtId="0" fontId="10" fillId="11" borderId="15" xfId="1" applyFont="1" applyFill="1" applyBorder="1" applyAlignment="1" applyProtection="1">
      <alignment horizontal="center" vertical="center" wrapText="1"/>
    </xf>
    <xf numFmtId="0" fontId="11" fillId="15" borderId="16" xfId="11" applyFont="1" applyBorder="1" applyAlignment="1" applyProtection="1">
      <alignment horizontal="center" vertical="center" wrapText="1"/>
      <protection hidden="1"/>
    </xf>
    <xf numFmtId="0" fontId="9" fillId="0" borderId="0" xfId="0" applyFont="1" applyAlignment="1">
      <alignment horizontal="center" vertical="center" wrapText="1"/>
    </xf>
    <xf numFmtId="0" fontId="12" fillId="12" borderId="5" xfId="4" applyFont="1" applyFill="1" applyBorder="1" applyAlignment="1" applyProtection="1">
      <alignment horizontal="left" vertical="center" wrapText="1"/>
    </xf>
    <xf numFmtId="0" fontId="7" fillId="12" borderId="5" xfId="4" applyFont="1" applyFill="1" applyBorder="1" applyAlignment="1" applyProtection="1">
      <alignment horizontal="left" vertical="center" wrapText="1"/>
    </xf>
    <xf numFmtId="0" fontId="7" fillId="12" borderId="17" xfId="4" applyFont="1" applyFill="1" applyBorder="1" applyAlignment="1" applyProtection="1">
      <alignment horizontal="left" vertical="center" wrapText="1"/>
    </xf>
    <xf numFmtId="0" fontId="13" fillId="0" borderId="16" xfId="12" applyFont="1" applyBorder="1" applyAlignment="1" applyProtection="1">
      <alignment horizontal="left" vertical="center" wrapText="1"/>
      <protection hidden="1"/>
    </xf>
    <xf numFmtId="0" fontId="7" fillId="0" borderId="0" xfId="0" applyFont="1" applyAlignment="1" applyProtection="1">
      <alignment horizontal="left" vertical="center" wrapText="1"/>
      <protection locked="0"/>
    </xf>
    <xf numFmtId="0" fontId="12" fillId="12" borderId="5" xfId="5" applyFont="1" applyFill="1" applyBorder="1" applyAlignment="1" applyProtection="1">
      <alignment horizontal="left" vertical="center" wrapText="1"/>
    </xf>
    <xf numFmtId="0" fontId="7" fillId="12" borderId="5" xfId="5" applyFont="1" applyFill="1" applyBorder="1" applyAlignment="1" applyProtection="1">
      <alignment horizontal="left" vertical="center" wrapText="1"/>
    </xf>
    <xf numFmtId="0" fontId="7" fillId="12" borderId="17" xfId="5" applyFont="1" applyFill="1" applyBorder="1" applyAlignment="1" applyProtection="1">
      <alignment horizontal="left" vertical="center" wrapText="1"/>
    </xf>
    <xf numFmtId="0" fontId="12" fillId="12" borderId="5" xfId="8" applyFont="1" applyFill="1" applyBorder="1" applyAlignment="1" applyProtection="1">
      <alignment horizontal="left" vertical="center" wrapText="1"/>
    </xf>
    <xf numFmtId="0" fontId="7" fillId="12" borderId="5" xfId="8" applyFont="1" applyFill="1" applyBorder="1" applyAlignment="1" applyProtection="1">
      <alignment horizontal="left" vertical="center" wrapText="1"/>
    </xf>
    <xf numFmtId="0" fontId="7" fillId="12" borderId="17" xfId="8" applyFont="1" applyFill="1" applyBorder="1" applyAlignment="1" applyProtection="1">
      <alignment horizontal="left" vertical="center" wrapText="1"/>
    </xf>
    <xf numFmtId="0" fontId="12" fillId="12" borderId="5" xfId="9" applyFont="1" applyFill="1" applyBorder="1" applyAlignment="1" applyProtection="1">
      <alignment horizontal="left" vertical="center" wrapText="1"/>
    </xf>
    <xf numFmtId="0" fontId="7" fillId="12" borderId="5" xfId="9" applyFont="1" applyFill="1" applyBorder="1" applyAlignment="1" applyProtection="1">
      <alignment horizontal="left" vertical="center" wrapText="1"/>
    </xf>
    <xf numFmtId="0" fontId="7" fillId="12" borderId="17" xfId="9" applyFont="1" applyFill="1" applyBorder="1" applyAlignment="1" applyProtection="1">
      <alignment horizontal="left" vertical="center" wrapText="1"/>
    </xf>
    <xf numFmtId="0" fontId="12" fillId="12" borderId="5" xfId="6" applyFont="1" applyFill="1" applyBorder="1" applyAlignment="1" applyProtection="1">
      <alignment horizontal="left" vertical="center" wrapText="1"/>
    </xf>
    <xf numFmtId="0" fontId="7" fillId="12" borderId="5" xfId="6" applyFont="1" applyFill="1" applyBorder="1" applyAlignment="1" applyProtection="1">
      <alignment horizontal="left" vertical="center" wrapText="1"/>
    </xf>
    <xf numFmtId="0" fontId="7" fillId="12" borderId="17" xfId="6" applyFont="1" applyFill="1" applyBorder="1" applyAlignment="1" applyProtection="1">
      <alignment horizontal="left" vertical="center" wrapText="1"/>
    </xf>
    <xf numFmtId="0" fontId="12" fillId="12" borderId="5" xfId="7" applyFont="1" applyFill="1" applyBorder="1" applyAlignment="1" applyProtection="1">
      <alignment horizontal="left" vertical="center" wrapText="1"/>
    </xf>
    <xf numFmtId="0" fontId="7" fillId="12" borderId="5" xfId="7" applyFont="1" applyFill="1" applyBorder="1" applyAlignment="1" applyProtection="1">
      <alignment horizontal="left" vertical="center" wrapText="1"/>
    </xf>
    <xf numFmtId="0" fontId="7" fillId="12" borderId="17" xfId="7" applyFont="1" applyFill="1" applyBorder="1" applyAlignment="1" applyProtection="1">
      <alignment horizontal="left" vertical="center" wrapText="1"/>
    </xf>
    <xf numFmtId="0" fontId="12"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xf numFmtId="0" fontId="12" fillId="3" borderId="1" xfId="2" applyFont="1" applyBorder="1"/>
    <xf numFmtId="0" fontId="12" fillId="3" borderId="3" xfId="2" applyFont="1" applyBorder="1" applyAlignment="1">
      <alignment horizontal="left"/>
    </xf>
    <xf numFmtId="0" fontId="7" fillId="0" borderId="1" xfId="0" applyFont="1" applyBorder="1"/>
    <xf numFmtId="0" fontId="14" fillId="0" borderId="1" xfId="10" applyFont="1" applyBorder="1" applyAlignment="1">
      <alignment wrapText="1"/>
    </xf>
    <xf numFmtId="0" fontId="7" fillId="0" borderId="3" xfId="0" applyFont="1" applyBorder="1"/>
    <xf numFmtId="0" fontId="14" fillId="0" borderId="3" xfId="10" applyFont="1" applyBorder="1" applyAlignment="1">
      <alignment wrapText="1"/>
    </xf>
    <xf numFmtId="0" fontId="15" fillId="0" borderId="18" xfId="0" applyFont="1" applyBorder="1" applyAlignment="1" applyProtection="1">
      <alignment vertical="center" wrapText="1"/>
      <protection hidden="1"/>
    </xf>
    <xf numFmtId="0" fontId="15" fillId="0" borderId="19" xfId="0" applyFont="1" applyBorder="1" applyAlignment="1" applyProtection="1">
      <alignment vertical="center" wrapText="1"/>
      <protection hidden="1"/>
    </xf>
    <xf numFmtId="0" fontId="12" fillId="13" borderId="0" xfId="0" applyFont="1" applyFill="1" applyAlignment="1">
      <alignment horizontal="left" vertical="center" wrapText="1"/>
    </xf>
    <xf numFmtId="0" fontId="15" fillId="0" borderId="0" xfId="0" applyFont="1" applyAlignment="1" applyProtection="1">
      <alignment vertical="center" wrapText="1"/>
      <protection hidden="1"/>
    </xf>
    <xf numFmtId="0" fontId="7" fillId="13" borderId="0" xfId="0" applyFont="1" applyFill="1" applyAlignment="1">
      <alignment horizontal="left" vertical="center" wrapText="1" indent="1"/>
    </xf>
    <xf numFmtId="0" fontId="10" fillId="13" borderId="0" xfId="0" applyFont="1" applyFill="1" applyAlignment="1">
      <alignment horizontal="left" vertical="center" wrapText="1"/>
    </xf>
    <xf numFmtId="0" fontId="12" fillId="13" borderId="0" xfId="0" applyFont="1" applyFill="1" applyAlignment="1">
      <alignment vertical="center" wrapText="1"/>
    </xf>
    <xf numFmtId="0" fontId="17" fillId="13" borderId="0" xfId="0" applyFont="1" applyFill="1" applyAlignment="1">
      <alignment horizontal="left" vertical="center" wrapText="1"/>
    </xf>
    <xf numFmtId="0" fontId="12" fillId="13" borderId="0" xfId="0" applyFont="1" applyFill="1" applyAlignment="1">
      <alignment horizontal="right" vertical="center" wrapText="1"/>
    </xf>
    <xf numFmtId="0" fontId="18" fillId="0" borderId="0" xfId="0" applyFont="1" applyAlignment="1">
      <alignment vertical="center" wrapText="1"/>
    </xf>
    <xf numFmtId="9" fontId="7" fillId="13" borderId="0" xfId="0" applyNumberFormat="1" applyFont="1" applyFill="1" applyAlignment="1">
      <alignment horizontal="center" vertical="center" wrapText="1"/>
    </xf>
    <xf numFmtId="9" fontId="19" fillId="13" borderId="0" xfId="0" applyNumberFormat="1" applyFont="1" applyFill="1" applyAlignment="1">
      <alignment horizontal="center" vertical="center" wrapText="1"/>
    </xf>
    <xf numFmtId="0" fontId="19" fillId="13" borderId="0" xfId="0" applyFont="1" applyFill="1" applyAlignment="1">
      <alignment horizontal="center" vertical="center" wrapText="1"/>
    </xf>
    <xf numFmtId="0" fontId="9" fillId="17" borderId="9" xfId="0" applyFont="1" applyFill="1" applyBorder="1" applyAlignment="1">
      <alignment vertical="center" wrapText="1"/>
    </xf>
    <xf numFmtId="0" fontId="9" fillId="17" borderId="10" xfId="0" applyFont="1" applyFill="1" applyBorder="1" applyAlignment="1">
      <alignment vertical="center" wrapText="1"/>
    </xf>
    <xf numFmtId="9" fontId="7" fillId="12" borderId="5" xfId="0" applyNumberFormat="1" applyFont="1" applyFill="1" applyBorder="1" applyAlignment="1" applyProtection="1">
      <alignment horizontal="center" vertical="center" wrapText="1"/>
      <protection locked="0"/>
    </xf>
    <xf numFmtId="0" fontId="0" fillId="12" borderId="0" xfId="0" applyFill="1"/>
    <xf numFmtId="0" fontId="0" fillId="12" borderId="0" xfId="0" applyFill="1" applyAlignment="1">
      <alignment vertical="top" wrapText="1"/>
    </xf>
    <xf numFmtId="0" fontId="0" fillId="12" borderId="0" xfId="0" applyFill="1" applyAlignment="1">
      <alignment horizontal="left" vertical="top"/>
    </xf>
    <xf numFmtId="0" fontId="21" fillId="12" borderId="0" xfId="0" applyFont="1" applyFill="1" applyAlignment="1">
      <alignment horizontal="left" vertical="top"/>
    </xf>
    <xf numFmtId="0" fontId="0" fillId="12" borderId="0" xfId="0" applyFill="1" applyAlignment="1">
      <alignment vertical="center" wrapText="1"/>
    </xf>
    <xf numFmtId="0" fontId="0" fillId="12" borderId="0" xfId="0" applyFill="1" applyAlignment="1">
      <alignment horizontal="left" vertical="top"/>
    </xf>
    <xf numFmtId="0" fontId="23" fillId="12" borderId="0" xfId="13" applyFill="1" applyAlignment="1">
      <alignment horizontal="left" vertical="top"/>
    </xf>
    <xf numFmtId="0" fontId="28" fillId="12" borderId="1" xfId="0" applyFont="1" applyFill="1" applyBorder="1" applyAlignment="1">
      <alignment horizontal="left" vertical="top" wrapText="1"/>
    </xf>
    <xf numFmtId="0" fontId="27" fillId="12" borderId="1" xfId="13" applyFont="1" applyFill="1" applyBorder="1" applyAlignment="1">
      <alignment horizontal="left" vertical="top" wrapText="1"/>
    </xf>
    <xf numFmtId="0" fontId="27" fillId="12" borderId="1" xfId="13" applyFont="1" applyFill="1" applyBorder="1" applyAlignment="1">
      <alignment horizontal="left" vertical="center" wrapText="1"/>
    </xf>
    <xf numFmtId="0" fontId="22" fillId="12" borderId="0" xfId="0" applyFont="1" applyFill="1" applyAlignment="1">
      <alignment horizontal="left" vertical="top" wrapText="1"/>
    </xf>
    <xf numFmtId="0" fontId="0" fillId="12" borderId="0" xfId="0" applyFill="1" applyAlignment="1">
      <alignment horizontal="left" vertical="top" wrapText="1"/>
    </xf>
    <xf numFmtId="0" fontId="0" fillId="12" borderId="0" xfId="0" applyFill="1" applyAlignment="1">
      <alignment horizontal="left" vertical="center"/>
    </xf>
    <xf numFmtId="0" fontId="22" fillId="12" borderId="0" xfId="0" applyFont="1" applyFill="1" applyAlignment="1">
      <alignment horizontal="left" vertical="top"/>
    </xf>
    <xf numFmtId="0" fontId="23" fillId="12" borderId="0" xfId="13" applyFill="1" applyAlignment="1">
      <alignment horizontal="left" vertical="top" wrapText="1"/>
    </xf>
    <xf numFmtId="0" fontId="0" fillId="12" borderId="0" xfId="0" applyFill="1" applyAlignment="1">
      <alignment horizontal="left"/>
    </xf>
    <xf numFmtId="0" fontId="29" fillId="12" borderId="0" xfId="13" applyFont="1" applyFill="1" applyAlignment="1">
      <alignment horizontal="left" vertical="center" wrapText="1"/>
    </xf>
    <xf numFmtId="0" fontId="8" fillId="14" borderId="6" xfId="0" applyFont="1" applyFill="1" applyBorder="1" applyAlignment="1">
      <alignment horizontal="center" vertical="center" wrapText="1"/>
    </xf>
    <xf numFmtId="0" fontId="8" fillId="14" borderId="7" xfId="0" applyFont="1" applyFill="1" applyBorder="1" applyAlignment="1">
      <alignment horizontal="center" vertical="center" wrapText="1"/>
    </xf>
    <xf numFmtId="0" fontId="8" fillId="14" borderId="8" xfId="0" applyFont="1" applyFill="1" applyBorder="1" applyAlignment="1">
      <alignment horizontal="center" vertical="center" wrapText="1"/>
    </xf>
    <xf numFmtId="0" fontId="8" fillId="14" borderId="9" xfId="0" applyFont="1" applyFill="1" applyBorder="1" applyAlignment="1">
      <alignment horizontal="center" vertical="center" wrapText="1"/>
    </xf>
    <xf numFmtId="0" fontId="8" fillId="14" borderId="0" xfId="0" applyFont="1" applyFill="1" applyAlignment="1">
      <alignment horizontal="center" vertical="center" wrapText="1"/>
    </xf>
    <xf numFmtId="0" fontId="8" fillId="14" borderId="10" xfId="0" applyFont="1" applyFill="1" applyBorder="1" applyAlignment="1">
      <alignment horizontal="center" vertical="center" wrapText="1"/>
    </xf>
    <xf numFmtId="0" fontId="16" fillId="16" borderId="0" xfId="0" applyFont="1" applyFill="1" applyAlignment="1">
      <alignment horizontal="left" vertical="center" wrapText="1"/>
    </xf>
    <xf numFmtId="0" fontId="12" fillId="13" borderId="0" xfId="0" applyFont="1" applyFill="1" applyAlignment="1">
      <alignment horizontal="left" vertical="center" wrapText="1"/>
    </xf>
    <xf numFmtId="0" fontId="7" fillId="12" borderId="17" xfId="0" applyFont="1" applyFill="1" applyBorder="1" applyAlignment="1" applyProtection="1">
      <alignment horizontal="left" vertical="center" wrapText="1" indent="1"/>
      <protection locked="0"/>
    </xf>
    <xf numFmtId="0" fontId="7" fillId="12" borderId="20" xfId="0" applyFont="1" applyFill="1" applyBorder="1" applyAlignment="1" applyProtection="1">
      <alignment horizontal="left" vertical="center" wrapText="1" indent="1"/>
      <protection locked="0"/>
    </xf>
    <xf numFmtId="0" fontId="7" fillId="12" borderId="21" xfId="0" applyFont="1" applyFill="1" applyBorder="1" applyAlignment="1" applyProtection="1">
      <alignment horizontal="left" vertical="center" wrapText="1" indent="1"/>
      <protection locked="0"/>
    </xf>
    <xf numFmtId="0" fontId="17" fillId="13" borderId="0" xfId="0" applyFont="1" applyFill="1" applyAlignment="1">
      <alignment horizontal="left" vertical="center" wrapText="1"/>
    </xf>
    <xf numFmtId="0" fontId="20" fillId="13" borderId="0" xfId="0" applyFont="1" applyFill="1" applyAlignment="1">
      <alignment horizontal="left" vertical="top" wrapText="1"/>
    </xf>
    <xf numFmtId="0" fontId="10" fillId="17" borderId="0" xfId="0" applyFont="1" applyFill="1" applyAlignment="1">
      <alignment horizontal="left" vertical="center" wrapText="1"/>
    </xf>
    <xf numFmtId="0" fontId="18" fillId="13" borderId="0" xfId="0" applyFont="1" applyFill="1" applyAlignment="1">
      <alignment horizontal="left" vertical="center" wrapText="1"/>
    </xf>
    <xf numFmtId="0" fontId="12" fillId="13" borderId="0" xfId="0" applyFont="1" applyFill="1" applyAlignment="1">
      <alignment horizontal="right" vertical="center" wrapText="1"/>
    </xf>
    <xf numFmtId="0" fontId="12" fillId="4" borderId="1" xfId="3" quotePrefix="1" applyFont="1" applyBorder="1" applyAlignment="1">
      <alignment horizontal="center" vertical="center"/>
    </xf>
    <xf numFmtId="0" fontId="12" fillId="4" borderId="1" xfId="3" applyFont="1" applyBorder="1" applyAlignment="1">
      <alignment horizontal="center" vertical="center"/>
    </xf>
    <xf numFmtId="0" fontId="12" fillId="4" borderId="4" xfId="3" applyFont="1" applyBorder="1" applyAlignment="1">
      <alignment horizontal="center" vertical="center"/>
    </xf>
  </cellXfs>
  <cellStyles count="14">
    <cellStyle name="20% - Accent1" xfId="2" builtinId="30"/>
    <cellStyle name="20% - Accent2" xfId="4" builtinId="34"/>
    <cellStyle name="20% - Accent4" xfId="6" builtinId="42"/>
    <cellStyle name="20% - Accent6" xfId="8" builtinId="50"/>
    <cellStyle name="40% - Accent2" xfId="5" builtinId="35"/>
    <cellStyle name="40% - Accent4" xfId="7" builtinId="43"/>
    <cellStyle name="40% - Accent6" xfId="9" builtinId="51"/>
    <cellStyle name="60% - Accent1" xfId="3" builtinId="32"/>
    <cellStyle name="Accent1" xfId="1" builtinId="29"/>
    <cellStyle name="Check Cell" xfId="11" builtinId="23"/>
    <cellStyle name="Explanatory Text" xfId="12" builtinId="53"/>
    <cellStyle name="Hyperlink" xfId="13" builtinId="8"/>
    <cellStyle name="Normal" xfId="0" builtinId="0"/>
    <cellStyle name="Normal_Itemised scores" xfId="10" xr:uid="{3D23E8F6-9D9F-4C97-8038-1849684B18BD}"/>
  </cellStyles>
  <dxfs count="2">
    <dxf>
      <font>
        <color rgb="FFC00000"/>
      </font>
      <fill>
        <patternFill>
          <bgColor rgb="FFFFCDCD"/>
        </patternFill>
      </fill>
    </dxf>
    <dxf>
      <font>
        <color rgb="FF006100"/>
      </font>
      <fill>
        <patternFill>
          <bgColor rgb="FFC6EFCE"/>
        </patternFill>
      </fill>
    </dxf>
  </dxfs>
  <tableStyles count="0" defaultTableStyle="TableStyleMedium2" defaultPivotStyle="PivotStyleLight16"/>
  <colors>
    <mruColors>
      <color rgb="FFFFCDCD"/>
      <color rgb="FFFFD5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17/06/relationships/rdRichValueTypes" Target="richData/rdRichValueTyp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styles" Target="styles.xml"/><Relationship Id="rId11" Type="http://schemas.microsoft.com/office/2017/06/relationships/rdRichValueStructure" Target="richData/rdrichvaluestructure.xml"/><Relationship Id="rId5" Type="http://schemas.openxmlformats.org/officeDocument/2006/relationships/theme" Target="theme/theme1.xml"/><Relationship Id="rId15" Type="http://schemas.openxmlformats.org/officeDocument/2006/relationships/customXml" Target="../customXml/item1.xml"/><Relationship Id="rId10" Type="http://schemas.microsoft.com/office/2017/06/relationships/rdRichValue" Target="richData/rdrichvalue.xml"/><Relationship Id="rId4" Type="http://schemas.openxmlformats.org/officeDocument/2006/relationships/worksheet" Target="worksheets/sheet4.xml"/><Relationship Id="rId9" Type="http://schemas.microsoft.com/office/2022/10/relationships/richValueRel" Target="richData/richValueRel.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richData/_rels/richValueRel.xml.rels><?xml version="1.0" encoding="UTF-8" standalone="yes"?>
<Relationships xmlns="http://schemas.openxmlformats.org/package/2006/relationships"><Relationship Id="rId1" Type="http://schemas.openxmlformats.org/officeDocument/2006/relationships/image" Target="../media/image1.jpe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la.ac.uk/myglasgow/archivespecialcollections/" TargetMode="External"/><Relationship Id="rId3" Type="http://schemas.openxmlformats.org/officeDocument/2006/relationships/hyperlink" Target="https://eprints.gla.ac.uk/295807/" TargetMode="External"/><Relationship Id="rId7" Type="http://schemas.openxmlformats.org/officeDocument/2006/relationships/hyperlink" Target="mailto:Emma.Yan@glasgow.ac.uk" TargetMode="External"/><Relationship Id="rId2" Type="http://schemas.openxmlformats.org/officeDocument/2006/relationships/hyperlink" Target="https://eprints.gla.ac.uk/295807/" TargetMode="External"/><Relationship Id="rId1" Type="http://schemas.openxmlformats.org/officeDocument/2006/relationships/hyperlink" Target="https://creativecommons.org/licenses/by-nc-sa/4.0/" TargetMode="External"/><Relationship Id="rId6" Type="http://schemas.openxmlformats.org/officeDocument/2006/relationships/hyperlink" Target="mailto:Leo.Konstantelos@glasgow.ac.uk" TargetMode="External"/><Relationship Id="rId5" Type="http://schemas.openxmlformats.org/officeDocument/2006/relationships/hyperlink" Target="mailto:library-asc@glasgow.ac.uk" TargetMode="External"/><Relationship Id="rId10" Type="http://schemas.openxmlformats.org/officeDocument/2006/relationships/printerSettings" Target="../printerSettings/printerSettings1.bin"/><Relationship Id="rId4" Type="http://schemas.openxmlformats.org/officeDocument/2006/relationships/hyperlink" Target="https://www.dpconline.org/digipres/champion-digital-preservation/bit-list" TargetMode="External"/><Relationship Id="rId9" Type="http://schemas.openxmlformats.org/officeDocument/2006/relationships/hyperlink" Target="https://www.gla.ac.uk/myglasgow/archivespecialcollection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EFB0B-3F85-435B-9850-698036BED8CD}">
  <sheetPr>
    <pageSetUpPr fitToPage="1"/>
  </sheetPr>
  <dimension ref="B1:L35"/>
  <sheetViews>
    <sheetView tabSelected="1" zoomScaleNormal="100" workbookViewId="0">
      <selection sqref="A1:L1048576"/>
    </sheetView>
  </sheetViews>
  <sheetFormatPr defaultRowHeight="14.4" x14ac:dyDescent="0.55000000000000004"/>
  <cols>
    <col min="1" max="1" width="1.41796875" style="64" customWidth="1"/>
    <col min="2" max="2" width="2.3125" style="66" customWidth="1"/>
    <col min="3" max="3" width="25.1015625" style="64" customWidth="1"/>
    <col min="4" max="4" width="1.1015625" style="64" customWidth="1"/>
    <col min="5" max="16384" width="8.83984375" style="64"/>
  </cols>
  <sheetData>
    <row r="1" spans="2:12" ht="80.400000000000006" customHeight="1" x14ac:dyDescent="0.55000000000000004">
      <c r="B1" s="79" t="e" vm="1">
        <v>#VALUE!</v>
      </c>
      <c r="C1" s="79"/>
      <c r="E1" s="80" t="s">
        <v>75</v>
      </c>
      <c r="F1" s="80"/>
      <c r="G1" s="80"/>
      <c r="H1" s="80"/>
      <c r="I1" s="80"/>
      <c r="J1" s="80"/>
      <c r="K1" s="80"/>
      <c r="L1" s="80"/>
    </row>
    <row r="2" spans="2:12" ht="9" customHeight="1" x14ac:dyDescent="0.55000000000000004"/>
    <row r="3" spans="2:12" ht="15.6" x14ac:dyDescent="0.55000000000000004">
      <c r="B3" s="77" t="s">
        <v>103</v>
      </c>
      <c r="C3" s="77"/>
      <c r="D3" s="77"/>
      <c r="E3" s="77"/>
      <c r="F3" s="77"/>
      <c r="G3" s="77"/>
      <c r="H3" s="77"/>
      <c r="I3" s="77"/>
      <c r="J3" s="77"/>
      <c r="K3" s="77"/>
    </row>
    <row r="4" spans="2:12" ht="14.4" customHeight="1" x14ac:dyDescent="0.55000000000000004">
      <c r="B4" s="75" t="s">
        <v>84</v>
      </c>
      <c r="C4" s="75"/>
      <c r="D4" s="75"/>
      <c r="E4" s="75"/>
      <c r="F4" s="75"/>
      <c r="G4" s="75"/>
      <c r="H4" s="75"/>
      <c r="I4" s="75"/>
      <c r="J4" s="75"/>
      <c r="K4" s="75"/>
      <c r="L4" s="75"/>
    </row>
    <row r="5" spans="2:12" x14ac:dyDescent="0.55000000000000004">
      <c r="B5" s="75"/>
      <c r="C5" s="75"/>
      <c r="D5" s="75"/>
      <c r="E5" s="75"/>
      <c r="F5" s="75"/>
      <c r="G5" s="75"/>
      <c r="H5" s="75"/>
      <c r="I5" s="75"/>
      <c r="J5" s="75"/>
      <c r="K5" s="75"/>
      <c r="L5" s="75"/>
    </row>
    <row r="6" spans="2:12" x14ac:dyDescent="0.55000000000000004">
      <c r="B6" s="75"/>
      <c r="C6" s="75"/>
      <c r="D6" s="75"/>
      <c r="E6" s="75"/>
      <c r="F6" s="75"/>
      <c r="G6" s="75"/>
      <c r="H6" s="75"/>
      <c r="I6" s="75"/>
      <c r="J6" s="75"/>
      <c r="K6" s="75"/>
      <c r="L6" s="75"/>
    </row>
    <row r="7" spans="2:12" x14ac:dyDescent="0.55000000000000004">
      <c r="B7" s="70" t="s">
        <v>76</v>
      </c>
      <c r="C7" s="70"/>
      <c r="D7" s="70"/>
      <c r="E7" s="70"/>
      <c r="F7" s="70"/>
      <c r="G7" s="70"/>
      <c r="H7" s="70"/>
      <c r="I7" s="70"/>
      <c r="J7" s="70"/>
      <c r="K7" s="70"/>
      <c r="L7" s="70"/>
    </row>
    <row r="8" spans="2:12" ht="18.899999999999999" customHeight="1" x14ac:dyDescent="0.55000000000000004"/>
    <row r="9" spans="2:12" ht="15.6" x14ac:dyDescent="0.55000000000000004">
      <c r="B9" s="77" t="s">
        <v>77</v>
      </c>
      <c r="C9" s="77"/>
      <c r="D9" s="77"/>
      <c r="E9" s="77"/>
      <c r="F9" s="77"/>
      <c r="G9" s="77"/>
      <c r="H9" s="77"/>
      <c r="I9" s="77"/>
      <c r="J9" s="77"/>
      <c r="K9" s="77"/>
    </row>
    <row r="10" spans="2:12" ht="14.4" customHeight="1" x14ac:dyDescent="0.55000000000000004">
      <c r="B10" s="75" t="s">
        <v>78</v>
      </c>
      <c r="C10" s="75"/>
      <c r="D10" s="75"/>
      <c r="E10" s="75"/>
      <c r="F10" s="75"/>
      <c r="G10" s="75"/>
      <c r="H10" s="75"/>
      <c r="I10" s="75"/>
      <c r="J10" s="75"/>
      <c r="K10" s="75"/>
    </row>
    <row r="11" spans="2:12" ht="14.4" customHeight="1" x14ac:dyDescent="0.55000000000000004">
      <c r="B11" s="78" t="s">
        <v>79</v>
      </c>
      <c r="C11" s="78"/>
      <c r="D11" s="78"/>
      <c r="E11" s="78"/>
      <c r="F11" s="78"/>
      <c r="G11" s="78"/>
      <c r="H11" s="78"/>
      <c r="I11" s="78"/>
      <c r="J11" s="78"/>
      <c r="K11" s="78"/>
    </row>
    <row r="12" spans="2:12" ht="10.199999999999999" customHeight="1" x14ac:dyDescent="0.55000000000000004">
      <c r="C12" s="65"/>
      <c r="D12" s="65"/>
      <c r="E12" s="65"/>
      <c r="F12" s="65"/>
      <c r="G12" s="65"/>
      <c r="H12" s="65"/>
      <c r="I12" s="65"/>
      <c r="J12" s="65"/>
      <c r="K12" s="65"/>
    </row>
    <row r="13" spans="2:12" ht="31.2" customHeight="1" x14ac:dyDescent="0.55000000000000004">
      <c r="B13" s="75" t="s">
        <v>80</v>
      </c>
      <c r="C13" s="75"/>
      <c r="D13" s="75"/>
      <c r="E13" s="75"/>
      <c r="F13" s="75"/>
      <c r="G13" s="75"/>
      <c r="H13" s="75"/>
      <c r="I13" s="75"/>
      <c r="J13" s="75"/>
      <c r="K13" s="75"/>
      <c r="L13" s="75"/>
    </row>
    <row r="14" spans="2:12" x14ac:dyDescent="0.55000000000000004">
      <c r="B14" s="70" t="s">
        <v>76</v>
      </c>
      <c r="C14" s="70"/>
      <c r="D14" s="70"/>
      <c r="E14" s="70"/>
      <c r="F14" s="70"/>
      <c r="G14" s="70"/>
      <c r="H14" s="70"/>
      <c r="I14" s="70"/>
      <c r="J14" s="70"/>
      <c r="K14" s="70"/>
      <c r="L14" s="70"/>
    </row>
    <row r="15" spans="2:12" ht="18.899999999999999" customHeight="1" x14ac:dyDescent="0.55000000000000004"/>
    <row r="16" spans="2:12" ht="15.6" x14ac:dyDescent="0.55000000000000004">
      <c r="B16" s="77" t="s">
        <v>81</v>
      </c>
      <c r="C16" s="77"/>
      <c r="D16" s="77"/>
      <c r="E16" s="77"/>
      <c r="F16" s="77"/>
      <c r="G16" s="77"/>
      <c r="H16" s="77"/>
      <c r="I16" s="77"/>
      <c r="J16" s="77"/>
      <c r="K16" s="77"/>
    </row>
    <row r="17" spans="2:12" ht="21.9" customHeight="1" x14ac:dyDescent="0.55000000000000004">
      <c r="B17" s="67">
        <v>1</v>
      </c>
      <c r="C17" s="69" t="s">
        <v>83</v>
      </c>
      <c r="D17" s="69"/>
      <c r="E17" s="69"/>
      <c r="F17" s="69"/>
      <c r="G17" s="69"/>
      <c r="H17" s="69"/>
      <c r="I17" s="69"/>
      <c r="J17" s="69"/>
      <c r="K17" s="69"/>
    </row>
    <row r="18" spans="2:12" ht="51.9" customHeight="1" x14ac:dyDescent="0.55000000000000004">
      <c r="B18" s="67">
        <v>2</v>
      </c>
      <c r="C18" s="75" t="s">
        <v>86</v>
      </c>
      <c r="D18" s="75"/>
      <c r="E18" s="75"/>
      <c r="F18" s="75"/>
      <c r="G18" s="75"/>
      <c r="H18" s="75"/>
      <c r="I18" s="75"/>
      <c r="J18" s="75"/>
      <c r="K18" s="75"/>
      <c r="L18" s="75"/>
    </row>
    <row r="19" spans="2:12" ht="48" customHeight="1" x14ac:dyDescent="0.55000000000000004">
      <c r="B19" s="67">
        <v>3</v>
      </c>
      <c r="C19" s="75" t="s">
        <v>87</v>
      </c>
      <c r="D19" s="75"/>
      <c r="E19" s="75"/>
      <c r="F19" s="75"/>
      <c r="G19" s="75"/>
      <c r="H19" s="75"/>
      <c r="I19" s="75"/>
      <c r="J19" s="75"/>
      <c r="K19" s="75"/>
      <c r="L19" s="75"/>
    </row>
    <row r="20" spans="2:12" ht="49.8" customHeight="1" x14ac:dyDescent="0.55000000000000004">
      <c r="B20" s="67"/>
      <c r="C20" s="75" t="s">
        <v>85</v>
      </c>
      <c r="D20" s="75"/>
      <c r="E20" s="75"/>
      <c r="F20" s="75"/>
      <c r="G20" s="75"/>
      <c r="H20" s="75"/>
      <c r="I20" s="75"/>
      <c r="J20" s="75"/>
      <c r="K20" s="75"/>
      <c r="L20" s="75"/>
    </row>
    <row r="21" spans="2:12" ht="26.4" customHeight="1" x14ac:dyDescent="0.55000000000000004">
      <c r="B21" s="67"/>
      <c r="C21" s="75" t="s">
        <v>88</v>
      </c>
      <c r="D21" s="75"/>
      <c r="E21" s="75"/>
      <c r="F21" s="75"/>
      <c r="G21" s="75"/>
      <c r="H21" s="75"/>
      <c r="I21" s="75"/>
      <c r="J21" s="75"/>
      <c r="K21" s="75"/>
      <c r="L21" s="75"/>
    </row>
    <row r="22" spans="2:12" ht="30.9" customHeight="1" x14ac:dyDescent="0.55000000000000004">
      <c r="B22" s="67">
        <v>4</v>
      </c>
      <c r="C22" s="75" t="s">
        <v>89</v>
      </c>
      <c r="D22" s="75"/>
      <c r="E22" s="75"/>
      <c r="F22" s="75"/>
      <c r="G22" s="75"/>
      <c r="H22" s="75"/>
      <c r="I22" s="75"/>
      <c r="J22" s="75"/>
      <c r="K22" s="75"/>
      <c r="L22" s="75"/>
    </row>
    <row r="23" spans="2:12" ht="19.2" customHeight="1" x14ac:dyDescent="0.55000000000000004">
      <c r="B23" s="67"/>
      <c r="C23" s="78" t="s">
        <v>90</v>
      </c>
      <c r="D23" s="78"/>
      <c r="E23" s="78"/>
      <c r="F23" s="78"/>
      <c r="G23" s="78"/>
      <c r="H23" s="78"/>
      <c r="I23" s="78"/>
      <c r="J23" s="78"/>
      <c r="K23" s="78"/>
      <c r="L23" s="78"/>
    </row>
    <row r="24" spans="2:12" ht="21" customHeight="1" x14ac:dyDescent="0.55000000000000004">
      <c r="B24" s="67"/>
      <c r="C24" s="76"/>
      <c r="D24" s="76"/>
      <c r="E24" s="76"/>
      <c r="F24" s="76"/>
      <c r="G24" s="76"/>
      <c r="H24" s="76"/>
      <c r="I24" s="76"/>
      <c r="J24" s="76"/>
      <c r="K24" s="76"/>
    </row>
    <row r="25" spans="2:12" ht="15.6" x14ac:dyDescent="0.55000000000000004">
      <c r="B25" s="74" t="s">
        <v>91</v>
      </c>
      <c r="C25" s="74"/>
      <c r="D25" s="74"/>
      <c r="E25" s="74"/>
      <c r="F25" s="74"/>
      <c r="G25" s="74"/>
      <c r="H25" s="74"/>
      <c r="I25" s="74"/>
      <c r="J25" s="74"/>
      <c r="K25" s="74"/>
      <c r="L25" s="74"/>
    </row>
    <row r="26" spans="2:12" ht="48.6" customHeight="1" x14ac:dyDescent="0.55000000000000004">
      <c r="B26" s="75" t="s">
        <v>92</v>
      </c>
      <c r="C26" s="75"/>
      <c r="D26" s="75"/>
      <c r="E26" s="75"/>
      <c r="F26" s="75"/>
      <c r="G26" s="75"/>
      <c r="H26" s="75"/>
      <c r="I26" s="75"/>
      <c r="J26" s="75"/>
      <c r="K26" s="75"/>
      <c r="L26" s="75"/>
    </row>
    <row r="27" spans="2:12" ht="20.100000000000001" customHeight="1" x14ac:dyDescent="0.55000000000000004"/>
    <row r="28" spans="2:12" ht="15.6" x14ac:dyDescent="0.55000000000000004">
      <c r="B28" s="74" t="s">
        <v>93</v>
      </c>
      <c r="C28" s="74"/>
      <c r="D28" s="74"/>
      <c r="E28" s="74"/>
      <c r="F28" s="74"/>
      <c r="G28" s="74"/>
      <c r="H28" s="74"/>
      <c r="I28" s="74"/>
      <c r="J28" s="74"/>
      <c r="K28" s="74"/>
      <c r="L28" s="74"/>
    </row>
    <row r="29" spans="2:12" ht="35.4" customHeight="1" x14ac:dyDescent="0.55000000000000004">
      <c r="B29" s="75" t="s">
        <v>100</v>
      </c>
      <c r="C29" s="75"/>
      <c r="D29" s="75"/>
      <c r="E29" s="75"/>
      <c r="F29" s="75"/>
      <c r="G29" s="75"/>
      <c r="H29" s="75"/>
      <c r="I29" s="75"/>
      <c r="J29" s="75"/>
      <c r="K29" s="75"/>
      <c r="L29" s="75"/>
    </row>
    <row r="30" spans="2:12" x14ac:dyDescent="0.55000000000000004">
      <c r="B30" s="71" t="s">
        <v>95</v>
      </c>
      <c r="C30" s="71"/>
      <c r="D30" s="71"/>
      <c r="E30" s="72" t="s">
        <v>94</v>
      </c>
      <c r="F30" s="72"/>
      <c r="G30" s="72"/>
      <c r="H30" s="72"/>
      <c r="I30" s="72"/>
      <c r="J30" s="65"/>
      <c r="K30" s="65"/>
      <c r="L30" s="65"/>
    </row>
    <row r="31" spans="2:12" ht="27.9" customHeight="1" x14ac:dyDescent="0.55000000000000004">
      <c r="B31" s="71" t="s">
        <v>97</v>
      </c>
      <c r="C31" s="71"/>
      <c r="D31" s="71"/>
      <c r="E31" s="73" t="s">
        <v>96</v>
      </c>
      <c r="F31" s="73"/>
      <c r="G31" s="73"/>
      <c r="H31" s="73"/>
      <c r="I31" s="73"/>
      <c r="J31" s="68"/>
      <c r="K31" s="68"/>
      <c r="L31" s="68"/>
    </row>
    <row r="32" spans="2:12" ht="28.2" customHeight="1" x14ac:dyDescent="0.55000000000000004">
      <c r="B32" s="71" t="s">
        <v>98</v>
      </c>
      <c r="C32" s="71"/>
      <c r="D32" s="71"/>
      <c r="E32" s="73" t="s">
        <v>99</v>
      </c>
      <c r="F32" s="73"/>
      <c r="G32" s="73"/>
      <c r="H32" s="73"/>
      <c r="I32" s="73"/>
      <c r="J32" s="68"/>
      <c r="K32" s="68"/>
      <c r="L32" s="68"/>
    </row>
    <row r="33" spans="2:12" ht="9.6" customHeight="1" x14ac:dyDescent="0.55000000000000004"/>
    <row r="34" spans="2:12" x14ac:dyDescent="0.55000000000000004">
      <c r="B34" s="69" t="s">
        <v>101</v>
      </c>
      <c r="C34" s="69"/>
      <c r="D34" s="69"/>
      <c r="E34" s="69"/>
      <c r="F34" s="69"/>
      <c r="G34" s="69"/>
      <c r="H34" s="69"/>
      <c r="I34" s="69"/>
      <c r="J34" s="69"/>
      <c r="K34" s="69"/>
      <c r="L34" s="69"/>
    </row>
    <row r="35" spans="2:12" x14ac:dyDescent="0.55000000000000004">
      <c r="B35" s="70" t="s">
        <v>102</v>
      </c>
      <c r="C35" s="69"/>
      <c r="D35" s="69"/>
      <c r="E35" s="69"/>
      <c r="F35" s="69"/>
      <c r="G35" s="69"/>
      <c r="H35" s="69"/>
      <c r="I35" s="69"/>
      <c r="J35" s="69"/>
      <c r="K35" s="69"/>
      <c r="L35" s="69"/>
    </row>
  </sheetData>
  <sheetProtection selectLockedCells="1"/>
  <mergeCells count="31">
    <mergeCell ref="B10:K10"/>
    <mergeCell ref="B11:K11"/>
    <mergeCell ref="B13:L13"/>
    <mergeCell ref="B14:L14"/>
    <mergeCell ref="C18:L18"/>
    <mergeCell ref="B9:K9"/>
    <mergeCell ref="B4:L6"/>
    <mergeCell ref="B7:L7"/>
    <mergeCell ref="B1:C1"/>
    <mergeCell ref="E1:L1"/>
    <mergeCell ref="B3:K3"/>
    <mergeCell ref="C24:K24"/>
    <mergeCell ref="B16:K16"/>
    <mergeCell ref="C19:L19"/>
    <mergeCell ref="C20:L20"/>
    <mergeCell ref="C21:L21"/>
    <mergeCell ref="C17:K17"/>
    <mergeCell ref="C22:L22"/>
    <mergeCell ref="C23:L23"/>
    <mergeCell ref="B25:L25"/>
    <mergeCell ref="B26:L26"/>
    <mergeCell ref="B28:L28"/>
    <mergeCell ref="B29:L29"/>
    <mergeCell ref="B30:D30"/>
    <mergeCell ref="B34:L34"/>
    <mergeCell ref="B35:L35"/>
    <mergeCell ref="B31:D31"/>
    <mergeCell ref="B32:D32"/>
    <mergeCell ref="E30:I30"/>
    <mergeCell ref="E31:I31"/>
    <mergeCell ref="E32:I32"/>
  </mergeCells>
  <hyperlinks>
    <hyperlink ref="B11" r:id="rId1" xr:uid="{8B05BC14-63E9-4026-AC63-CD853FAA3DE1}"/>
    <hyperlink ref="B14" r:id="rId2" xr:uid="{7D5525A4-F1CE-41FE-9EF3-19DE34010597}"/>
    <hyperlink ref="B7" r:id="rId3" xr:uid="{6C857B9C-BAD5-45E8-9134-196D6C82D9CF}"/>
    <hyperlink ref="C23" r:id="rId4" xr:uid="{DB406C44-4D97-4F2F-AA1D-A68A147D49D2}"/>
    <hyperlink ref="E30" r:id="rId5" xr:uid="{7CA1078C-E496-4136-94EE-731EBBB1FCEA}"/>
    <hyperlink ref="E31" r:id="rId6" xr:uid="{9E5D5EA9-F092-471E-8BF8-33D1C41ED84A}"/>
    <hyperlink ref="E32" r:id="rId7" xr:uid="{87B0A61E-9739-4F40-A9E5-D1BB8B2A5CFA}"/>
    <hyperlink ref="E1:L1" r:id="rId8" display="Archives &amp; Special Collections_x000a_University Services" xr:uid="{ED569CF7-8065-47CD-96D3-8EB33BD467E0}"/>
    <hyperlink ref="B35" r:id="rId9" xr:uid="{559547D8-89D8-4274-9305-7C5EE32B0910}"/>
  </hyperlinks>
  <pageMargins left="0.7" right="0.7" top="0.75" bottom="0.75" header="0.3" footer="0.3"/>
  <pageSetup paperSize="9" scale="86" orientation="portrait" verticalDpi="0"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E041E-2697-4991-9851-50C4A5AB4981}">
  <sheetPr>
    <pageSetUpPr fitToPage="1"/>
  </sheetPr>
  <dimension ref="B1:O35"/>
  <sheetViews>
    <sheetView showGridLines="0" zoomScaleNormal="100" workbookViewId="0">
      <selection activeCell="C7" sqref="C7:I7"/>
    </sheetView>
  </sheetViews>
  <sheetFormatPr defaultColWidth="9.1015625" defaultRowHeight="14.4" x14ac:dyDescent="0.55000000000000004"/>
  <cols>
    <col min="1" max="1" width="3.20703125" style="3" customWidth="1"/>
    <col min="2" max="2" width="2.89453125" style="1" customWidth="1"/>
    <col min="3" max="3" width="19" style="1" customWidth="1"/>
    <col min="4" max="4" width="7.7890625" style="1" customWidth="1"/>
    <col min="5" max="5" width="7.5234375" style="1" customWidth="1"/>
    <col min="6" max="7" width="8.1015625" style="1" customWidth="1"/>
    <col min="8" max="8" width="2.20703125" style="1" customWidth="1"/>
    <col min="9" max="9" width="7.7890625" style="1" customWidth="1"/>
    <col min="10" max="10" width="2.89453125" style="1" customWidth="1"/>
    <col min="11" max="11" width="3.3125" style="2" customWidth="1"/>
    <col min="12" max="12" width="15.7890625" style="3" hidden="1" customWidth="1"/>
    <col min="13" max="13" width="11.68359375" style="3" hidden="1" customWidth="1"/>
    <col min="14" max="14" width="13.68359375" style="3" hidden="1" customWidth="1"/>
    <col min="15" max="15" width="14.7890625" style="3" hidden="1" customWidth="1"/>
    <col min="16" max="16384" width="9.1015625" style="3"/>
  </cols>
  <sheetData>
    <row r="1" spans="2:15" ht="14.7" thickBot="1" x14ac:dyDescent="0.6"/>
    <row r="2" spans="2:15" ht="9" customHeight="1" x14ac:dyDescent="0.55000000000000004">
      <c r="B2" s="81" t="s">
        <v>64</v>
      </c>
      <c r="C2" s="82"/>
      <c r="D2" s="82"/>
      <c r="E2" s="82"/>
      <c r="F2" s="82"/>
      <c r="G2" s="82"/>
      <c r="H2" s="82"/>
      <c r="I2" s="82"/>
      <c r="J2" s="83"/>
      <c r="K2" s="4"/>
    </row>
    <row r="3" spans="2:15" ht="28.5" customHeight="1" x14ac:dyDescent="0.55000000000000004">
      <c r="B3" s="84"/>
      <c r="C3" s="85"/>
      <c r="D3" s="85"/>
      <c r="E3" s="85"/>
      <c r="F3" s="85"/>
      <c r="G3" s="85"/>
      <c r="H3" s="85"/>
      <c r="I3" s="85"/>
      <c r="J3" s="86"/>
      <c r="K3" s="4"/>
    </row>
    <row r="4" spans="2:15" ht="20.399999999999999" customHeight="1" x14ac:dyDescent="0.55000000000000004">
      <c r="B4" s="5"/>
      <c r="C4" s="87" t="s">
        <v>71</v>
      </c>
      <c r="D4" s="87"/>
      <c r="E4" s="87"/>
      <c r="F4" s="87"/>
      <c r="G4" s="87"/>
      <c r="H4" s="87"/>
      <c r="I4" s="87"/>
      <c r="J4" s="6"/>
      <c r="K4" s="7"/>
    </row>
    <row r="5" spans="2:15" ht="7.05" customHeight="1" x14ac:dyDescent="0.55000000000000004">
      <c r="B5" s="8"/>
      <c r="C5" s="53"/>
      <c r="D5" s="53"/>
      <c r="E5" s="53"/>
      <c r="F5" s="53"/>
      <c r="G5" s="53"/>
      <c r="H5" s="53"/>
      <c r="I5" s="53"/>
      <c r="J5" s="9"/>
      <c r="K5" s="7"/>
    </row>
    <row r="6" spans="2:15" ht="18" customHeight="1" x14ac:dyDescent="0.55000000000000004">
      <c r="B6" s="8"/>
      <c r="C6" s="88" t="s">
        <v>0</v>
      </c>
      <c r="D6" s="88"/>
      <c r="E6" s="88"/>
      <c r="F6" s="88"/>
      <c r="G6" s="88"/>
      <c r="H6" s="88"/>
      <c r="I6" s="88"/>
      <c r="J6" s="9"/>
      <c r="K6" s="7"/>
      <c r="L6" s="48" t="s">
        <v>2</v>
      </c>
      <c r="M6" s="48" t="s">
        <v>3</v>
      </c>
      <c r="N6" s="48" t="s">
        <v>4</v>
      </c>
      <c r="O6" s="48" t="s">
        <v>5</v>
      </c>
    </row>
    <row r="7" spans="2:15" ht="21" customHeight="1" x14ac:dyDescent="0.55000000000000004">
      <c r="B7" s="8"/>
      <c r="C7" s="89" t="s">
        <v>12</v>
      </c>
      <c r="D7" s="90"/>
      <c r="E7" s="90"/>
      <c r="F7" s="90"/>
      <c r="G7" s="90"/>
      <c r="H7" s="90"/>
      <c r="I7" s="91"/>
      <c r="J7" s="9"/>
      <c r="K7" s="7"/>
      <c r="L7" s="49">
        <f>VLOOKUP($C$7,'Data - Storage media'!$A$1:$G$23,5,0)</f>
        <v>1</v>
      </c>
      <c r="M7" s="49">
        <f>VLOOKUP($C$7,'Data - Storage media'!$A$1:$G$23,6,0)</f>
        <v>2</v>
      </c>
      <c r="N7" s="49">
        <f>VLOOKUP($C$7,'Data - Storage media'!$A$1:$G$23,7,0)</f>
        <v>4</v>
      </c>
      <c r="O7" s="49">
        <f>VLOOKUP($C$10,'Data - Itemised scores'!$J$3:$K$7,2,0)</f>
        <v>1</v>
      </c>
    </row>
    <row r="8" spans="2:15" ht="7.05" customHeight="1" x14ac:dyDescent="0.55000000000000004">
      <c r="B8" s="8"/>
      <c r="C8" s="52"/>
      <c r="D8" s="52"/>
      <c r="E8" s="52"/>
      <c r="F8" s="52"/>
      <c r="G8" s="52"/>
      <c r="H8" s="52"/>
      <c r="I8" s="52"/>
      <c r="J8" s="9"/>
      <c r="K8" s="7"/>
      <c r="L8" s="51"/>
      <c r="M8" s="51"/>
      <c r="N8" s="51"/>
      <c r="O8" s="51"/>
    </row>
    <row r="9" spans="2:15" ht="18" customHeight="1" x14ac:dyDescent="0.55000000000000004">
      <c r="B9" s="8"/>
      <c r="C9" s="88" t="s">
        <v>65</v>
      </c>
      <c r="D9" s="88"/>
      <c r="E9" s="88"/>
      <c r="F9" s="88"/>
      <c r="G9" s="88"/>
      <c r="H9" s="88"/>
      <c r="I9" s="88"/>
      <c r="J9" s="9"/>
      <c r="K9" s="7"/>
    </row>
    <row r="10" spans="2:15" ht="21" customHeight="1" x14ac:dyDescent="0.55000000000000004">
      <c r="B10" s="8"/>
      <c r="C10" s="89" t="s">
        <v>53</v>
      </c>
      <c r="D10" s="90"/>
      <c r="E10" s="90"/>
      <c r="F10" s="90"/>
      <c r="G10" s="90"/>
      <c r="H10" s="90"/>
      <c r="I10" s="91"/>
      <c r="J10" s="9"/>
      <c r="K10" s="7"/>
    </row>
    <row r="11" spans="2:15" ht="7.2" customHeight="1" x14ac:dyDescent="0.55000000000000004">
      <c r="B11" s="8"/>
      <c r="C11" s="10"/>
      <c r="D11" s="10"/>
      <c r="E11" s="10"/>
      <c r="F11" s="10"/>
      <c r="G11" s="10"/>
      <c r="H11" s="10"/>
      <c r="I11" s="10"/>
      <c r="J11" s="9"/>
      <c r="K11" s="7"/>
    </row>
    <row r="12" spans="2:15" ht="21" customHeight="1" x14ac:dyDescent="0.55000000000000004">
      <c r="B12" s="5"/>
      <c r="C12" s="87" t="s">
        <v>66</v>
      </c>
      <c r="D12" s="87"/>
      <c r="E12" s="87"/>
      <c r="F12" s="87"/>
      <c r="G12" s="87"/>
      <c r="H12" s="87"/>
      <c r="I12" s="87"/>
      <c r="J12" s="6"/>
      <c r="K12" s="7"/>
    </row>
    <row r="13" spans="2:15" ht="21" customHeight="1" x14ac:dyDescent="0.55000000000000004">
      <c r="B13" s="8"/>
      <c r="C13" s="95" t="s">
        <v>82</v>
      </c>
      <c r="D13" s="95"/>
      <c r="E13" s="95"/>
      <c r="F13" s="95"/>
      <c r="G13" s="95"/>
      <c r="H13" s="95"/>
      <c r="I13" s="95"/>
      <c r="J13" s="9"/>
      <c r="K13" s="7"/>
    </row>
    <row r="14" spans="2:15" ht="21" customHeight="1" x14ac:dyDescent="0.55000000000000004">
      <c r="B14" s="8"/>
      <c r="C14" s="54" t="s">
        <v>67</v>
      </c>
      <c r="D14" s="63">
        <v>0.15</v>
      </c>
      <c r="E14" s="58"/>
      <c r="F14" s="96" t="s">
        <v>69</v>
      </c>
      <c r="G14" s="96"/>
      <c r="H14" s="96"/>
      <c r="I14" s="63">
        <v>0.15</v>
      </c>
      <c r="J14" s="9"/>
      <c r="K14" s="7"/>
    </row>
    <row r="15" spans="2:15" ht="7.05" customHeight="1" x14ac:dyDescent="0.55000000000000004">
      <c r="B15" s="8"/>
      <c r="C15" s="54"/>
      <c r="D15" s="10"/>
      <c r="E15" s="10"/>
      <c r="F15" s="50"/>
      <c r="G15" s="50"/>
      <c r="H15" s="50"/>
      <c r="I15" s="10"/>
      <c r="J15" s="9"/>
      <c r="K15" s="7"/>
    </row>
    <row r="16" spans="2:15" ht="21" customHeight="1" x14ac:dyDescent="0.55000000000000004">
      <c r="B16" s="8"/>
      <c r="C16" s="56" t="s">
        <v>68</v>
      </c>
      <c r="D16" s="63">
        <v>0.15</v>
      </c>
      <c r="E16" s="58"/>
      <c r="F16" s="88" t="s">
        <v>70</v>
      </c>
      <c r="G16" s="88"/>
      <c r="H16" s="88"/>
      <c r="I16" s="63">
        <v>0.55000000000000004</v>
      </c>
      <c r="J16" s="9"/>
      <c r="K16" s="7"/>
    </row>
    <row r="17" spans="2:12" ht="5.4" customHeight="1" x14ac:dyDescent="0.55000000000000004">
      <c r="B17" s="8"/>
      <c r="C17" s="10"/>
      <c r="D17" s="10"/>
      <c r="E17" s="10"/>
      <c r="F17" s="10"/>
      <c r="G17" s="10"/>
      <c r="H17" s="10"/>
      <c r="I17" s="10"/>
      <c r="J17" s="9"/>
      <c r="K17" s="7"/>
    </row>
    <row r="18" spans="2:12" ht="24.6" customHeight="1" x14ac:dyDescent="0.55000000000000004">
      <c r="B18" s="8"/>
      <c r="C18" s="60" t="s">
        <v>72</v>
      </c>
      <c r="D18" s="59">
        <f>SUM(D14,D16,I14,I16)</f>
        <v>1</v>
      </c>
      <c r="E18" s="93" t="str">
        <f>IF(D18&lt;&gt;100%,"Total weighting is not 100%. Please amend individual criteria weights."," ")</f>
        <v xml:space="preserve"> </v>
      </c>
      <c r="F18" s="93"/>
      <c r="G18" s="93"/>
      <c r="H18" s="93"/>
      <c r="I18" s="93"/>
      <c r="J18" s="9"/>
      <c r="K18" s="7"/>
      <c r="L18" s="57"/>
    </row>
    <row r="19" spans="2:12" ht="7.05" customHeight="1" x14ac:dyDescent="0.55000000000000004">
      <c r="B19" s="8"/>
      <c r="C19" s="10"/>
      <c r="D19" s="10"/>
      <c r="E19" s="10"/>
      <c r="F19" s="10"/>
      <c r="G19" s="10"/>
      <c r="H19" s="10"/>
      <c r="I19" s="10"/>
      <c r="J19" s="9"/>
      <c r="K19" s="7"/>
    </row>
    <row r="20" spans="2:12" ht="21" customHeight="1" x14ac:dyDescent="0.55000000000000004">
      <c r="B20" s="61"/>
      <c r="C20" s="94" t="s">
        <v>74</v>
      </c>
      <c r="D20" s="94"/>
      <c r="E20" s="94"/>
      <c r="F20" s="94"/>
      <c r="G20" s="94"/>
      <c r="H20" s="94"/>
      <c r="I20" s="94"/>
      <c r="J20" s="62"/>
      <c r="K20" s="7"/>
    </row>
    <row r="21" spans="2:12" ht="7.05" customHeight="1" x14ac:dyDescent="0.55000000000000004">
      <c r="B21" s="8"/>
      <c r="C21" s="53"/>
      <c r="D21" s="53"/>
      <c r="E21" s="53"/>
      <c r="F21" s="53"/>
      <c r="G21" s="53"/>
      <c r="H21" s="53"/>
      <c r="I21" s="53"/>
      <c r="J21" s="9"/>
      <c r="K21" s="7"/>
    </row>
    <row r="22" spans="2:12" ht="25.2" customHeight="1" x14ac:dyDescent="0.55000000000000004">
      <c r="B22" s="8"/>
      <c r="C22" s="55" t="s">
        <v>73</v>
      </c>
      <c r="D22" s="92">
        <f>ROUND(($L$7*D14) + ($M$7*I14) +($N$7*D16) + ($O$7*I16),0)</f>
        <v>2</v>
      </c>
      <c r="E22" s="92"/>
      <c r="F22" s="92"/>
      <c r="G22" s="92"/>
      <c r="H22" s="92"/>
      <c r="I22" s="92"/>
      <c r="J22" s="9"/>
      <c r="K22" s="7"/>
    </row>
    <row r="23" spans="2:12" ht="22.8" customHeight="1" x14ac:dyDescent="0.55000000000000004">
      <c r="B23" s="8"/>
      <c r="C23" s="55" t="s">
        <v>7</v>
      </c>
      <c r="D23" s="92" t="str">
        <f>VLOOKUP($D$22,'Data - Itemised scores'!$M$3:$N$7,2,0)</f>
        <v>Low priority - action within 1 year</v>
      </c>
      <c r="E23" s="92"/>
      <c r="F23" s="92"/>
      <c r="G23" s="92"/>
      <c r="H23" s="92"/>
      <c r="I23" s="92"/>
      <c r="J23" s="9"/>
      <c r="K23" s="7"/>
    </row>
    <row r="24" spans="2:12" ht="8.25" customHeight="1" thickBot="1" x14ac:dyDescent="0.6">
      <c r="B24" s="11"/>
      <c r="C24" s="12"/>
      <c r="D24" s="12"/>
      <c r="E24" s="12"/>
      <c r="F24" s="12"/>
      <c r="G24" s="12"/>
      <c r="H24" s="12"/>
      <c r="I24" s="12"/>
      <c r="J24" s="13"/>
      <c r="K24" s="7"/>
    </row>
    <row r="35" spans="3:3" x14ac:dyDescent="0.5">
      <c r="C35" s="14"/>
    </row>
  </sheetData>
  <sheetProtection sheet="1" objects="1" scenarios="1" selectLockedCells="1"/>
  <mergeCells count="14">
    <mergeCell ref="D22:I22"/>
    <mergeCell ref="D23:I23"/>
    <mergeCell ref="E18:I18"/>
    <mergeCell ref="C20:I20"/>
    <mergeCell ref="C10:I10"/>
    <mergeCell ref="C12:I12"/>
    <mergeCell ref="C13:I13"/>
    <mergeCell ref="F14:H14"/>
    <mergeCell ref="F16:H16"/>
    <mergeCell ref="B2:J3"/>
    <mergeCell ref="C4:I4"/>
    <mergeCell ref="C6:I6"/>
    <mergeCell ref="C9:I9"/>
    <mergeCell ref="C7:I7"/>
  </mergeCells>
  <conditionalFormatting sqref="D18">
    <cfRule type="cellIs" dxfId="1" priority="1" operator="equal">
      <formula>1</formula>
    </cfRule>
    <cfRule type="cellIs" dxfId="0" priority="2" operator="notEqual">
      <formula>1</formula>
    </cfRule>
  </conditionalFormatting>
  <dataValidations count="2">
    <dataValidation type="list" allowBlank="1" showInputMessage="1" showErrorMessage="1" sqref="D16 I14 I16 D14" xr:uid="{25627E58-3152-429B-B09F-9035EFB9F04D}">
      <formula1>"0,0.05,0.1,0.15,0.2,0.25,0.3,0.35,0.4,0.45,0.5,0.55,0.6,0.65,0.7,0.75,0.8,0.85,0.9,0.95,1"</formula1>
    </dataValidation>
    <dataValidation errorStyle="warning" operator="equal" allowBlank="1" showInputMessage="1" errorTitle="Wrong weighting total" error="The weighting does not add up to 100%. Please adjust the selected weight of individual prioritisation criteria." sqref="D18" xr:uid="{6F4E99D5-26FA-43C5-8994-001C72AA83EF}"/>
  </dataValidations>
  <pageMargins left="0.7" right="0.7" top="0.75" bottom="0.75" header="0.3" footer="0.3"/>
  <pageSetup fitToWidth="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54165640-0354-41F6-9451-2D238A01ACD1}">
          <x14:formula1>
            <xm:f>'Data - Storage media'!$A$2:$A$23</xm:f>
          </x14:formula1>
          <xm:sqref>C7:I7</xm:sqref>
        </x14:dataValidation>
        <x14:dataValidation type="list" allowBlank="1" showInputMessage="1" showErrorMessage="1" xr:uid="{B032CE3E-09A2-471B-913F-834408CC9F34}">
          <x14:formula1>
            <xm:f>'Data - Itemised scores'!$J$3:$J$7</xm:f>
          </x14:formula1>
          <xm:sqref>C10:I10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CD25E-92BC-4256-9E05-420DA82BA69F}">
  <dimension ref="A1:N7"/>
  <sheetViews>
    <sheetView zoomScale="90" zoomScaleNormal="90" workbookViewId="0">
      <selection activeCell="A4" sqref="A4"/>
    </sheetView>
  </sheetViews>
  <sheetFormatPr defaultColWidth="8.89453125" defaultRowHeight="14.4" x14ac:dyDescent="0.55000000000000004"/>
  <cols>
    <col min="1" max="1" width="26.68359375" style="41" customWidth="1"/>
    <col min="2" max="2" width="9.89453125" style="41" customWidth="1"/>
    <col min="3" max="3" width="3.5234375" style="41" customWidth="1"/>
    <col min="4" max="4" width="18" style="41" bestFit="1" customWidth="1"/>
    <col min="5" max="5" width="5.89453125" style="41" bestFit="1" customWidth="1"/>
    <col min="6" max="6" width="3" style="41" customWidth="1"/>
    <col min="7" max="7" width="20.89453125" style="41" bestFit="1" customWidth="1"/>
    <col min="8" max="8" width="5.89453125" style="41" bestFit="1" customWidth="1"/>
    <col min="9" max="9" width="3" style="41" customWidth="1"/>
    <col min="10" max="10" width="28.1015625" style="41" bestFit="1" customWidth="1"/>
    <col min="11" max="11" width="5.89453125" style="41" bestFit="1" customWidth="1"/>
    <col min="12" max="12" width="2.68359375" style="41" customWidth="1"/>
    <col min="13" max="13" width="6.20703125" style="41" bestFit="1" customWidth="1"/>
    <col min="14" max="14" width="41.5234375" style="41" customWidth="1"/>
    <col min="15" max="16384" width="8.89453125" style="41"/>
  </cols>
  <sheetData>
    <row r="1" spans="1:14" x14ac:dyDescent="0.55000000000000004">
      <c r="A1" s="97" t="s">
        <v>42</v>
      </c>
      <c r="B1" s="98"/>
      <c r="D1" s="98" t="s">
        <v>43</v>
      </c>
      <c r="E1" s="98"/>
      <c r="G1" s="98" t="s">
        <v>44</v>
      </c>
      <c r="H1" s="98"/>
      <c r="J1" s="98" t="s">
        <v>45</v>
      </c>
      <c r="K1" s="98"/>
      <c r="M1" s="99" t="s">
        <v>46</v>
      </c>
      <c r="N1" s="99"/>
    </row>
    <row r="2" spans="1:14" x14ac:dyDescent="0.55000000000000004">
      <c r="A2" s="42" t="s">
        <v>47</v>
      </c>
      <c r="B2" s="42" t="s">
        <v>48</v>
      </c>
      <c r="D2" s="42" t="s">
        <v>49</v>
      </c>
      <c r="E2" s="42" t="s">
        <v>48</v>
      </c>
      <c r="G2" s="42" t="s">
        <v>9</v>
      </c>
      <c r="H2" s="42" t="s">
        <v>48</v>
      </c>
      <c r="J2" s="42" t="s">
        <v>45</v>
      </c>
      <c r="K2" s="42" t="s">
        <v>48</v>
      </c>
      <c r="M2" s="43" t="s">
        <v>50</v>
      </c>
      <c r="N2" s="43" t="s">
        <v>51</v>
      </c>
    </row>
    <row r="3" spans="1:14" x14ac:dyDescent="0.55000000000000004">
      <c r="A3" s="44" t="s">
        <v>52</v>
      </c>
      <c r="B3" s="44">
        <v>1</v>
      </c>
      <c r="D3" s="44" t="s">
        <v>30</v>
      </c>
      <c r="E3" s="44">
        <v>5</v>
      </c>
      <c r="G3" s="44" t="s">
        <v>13</v>
      </c>
      <c r="H3" s="44">
        <v>1</v>
      </c>
      <c r="J3" s="45" t="s">
        <v>53</v>
      </c>
      <c r="K3" s="44">
        <v>1</v>
      </c>
      <c r="M3" s="46">
        <v>1</v>
      </c>
      <c r="N3" s="47" t="s">
        <v>54</v>
      </c>
    </row>
    <row r="4" spans="1:14" x14ac:dyDescent="0.55000000000000004">
      <c r="A4" s="44" t="s">
        <v>14</v>
      </c>
      <c r="B4" s="44">
        <v>2</v>
      </c>
      <c r="D4" s="44" t="s">
        <v>15</v>
      </c>
      <c r="E4" s="44">
        <v>4</v>
      </c>
      <c r="G4" s="44" t="s">
        <v>18</v>
      </c>
      <c r="H4" s="44">
        <v>5</v>
      </c>
      <c r="J4" s="45" t="s">
        <v>55</v>
      </c>
      <c r="K4" s="44">
        <v>2</v>
      </c>
      <c r="M4" s="46">
        <v>2</v>
      </c>
      <c r="N4" s="47" t="s">
        <v>56</v>
      </c>
    </row>
    <row r="5" spans="1:14" x14ac:dyDescent="0.55000000000000004">
      <c r="A5" s="44" t="s">
        <v>22</v>
      </c>
      <c r="B5" s="44">
        <v>3</v>
      </c>
      <c r="D5" s="44" t="s">
        <v>25</v>
      </c>
      <c r="E5" s="44">
        <v>3</v>
      </c>
      <c r="J5" s="45" t="s">
        <v>57</v>
      </c>
      <c r="K5" s="44">
        <v>3</v>
      </c>
      <c r="M5" s="46">
        <v>3</v>
      </c>
      <c r="N5" s="47" t="s">
        <v>58</v>
      </c>
    </row>
    <row r="6" spans="1:14" x14ac:dyDescent="0.55000000000000004">
      <c r="A6" s="44" t="s">
        <v>19</v>
      </c>
      <c r="B6" s="44">
        <v>4</v>
      </c>
      <c r="D6" s="44" t="s">
        <v>27</v>
      </c>
      <c r="E6" s="44">
        <v>2</v>
      </c>
      <c r="J6" s="45" t="s">
        <v>59</v>
      </c>
      <c r="K6" s="44">
        <v>4</v>
      </c>
      <c r="M6" s="46">
        <v>4</v>
      </c>
      <c r="N6" s="47" t="s">
        <v>60</v>
      </c>
    </row>
    <row r="7" spans="1:14" x14ac:dyDescent="0.55000000000000004">
      <c r="A7" s="44" t="s">
        <v>61</v>
      </c>
      <c r="B7" s="44">
        <v>5</v>
      </c>
      <c r="D7" s="44" t="s">
        <v>62</v>
      </c>
      <c r="E7" s="44">
        <v>1</v>
      </c>
      <c r="J7" s="45" t="s">
        <v>6</v>
      </c>
      <c r="K7" s="44">
        <v>5</v>
      </c>
      <c r="M7" s="46">
        <v>5</v>
      </c>
      <c r="N7" s="47" t="s">
        <v>63</v>
      </c>
    </row>
  </sheetData>
  <sheetProtection sheet="1" objects="1" scenarios="1"/>
  <mergeCells count="5">
    <mergeCell ref="A1:B1"/>
    <mergeCell ref="D1:E1"/>
    <mergeCell ref="G1:H1"/>
    <mergeCell ref="J1:K1"/>
    <mergeCell ref="M1:N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CDCDD-71DF-4F4C-B2D8-1CE9BBA8F423}">
  <dimension ref="A1:G23"/>
  <sheetViews>
    <sheetView zoomScale="90" zoomScaleNormal="90" workbookViewId="0">
      <pane ySplit="1" topLeftCell="A2" activePane="bottomLeft" state="frozen"/>
      <selection pane="bottomLeft" activeCell="A2" sqref="A2"/>
    </sheetView>
  </sheetViews>
  <sheetFormatPr defaultColWidth="32.68359375" defaultRowHeight="23.25" customHeight="1" x14ac:dyDescent="0.55000000000000004"/>
  <cols>
    <col min="1" max="1" width="32.68359375" style="39"/>
    <col min="2" max="4" width="32.68359375" style="40"/>
    <col min="5" max="5" width="18.41796875" style="23" customWidth="1"/>
    <col min="6" max="6" width="13.41796875" style="23" customWidth="1"/>
    <col min="7" max="7" width="15.41796875" style="23" customWidth="1"/>
    <col min="8" max="16384" width="32.68359375" style="23"/>
  </cols>
  <sheetData>
    <row r="1" spans="1:7" s="18" customFormat="1" ht="39" customHeight="1" x14ac:dyDescent="0.55000000000000004">
      <c r="A1" s="15" t="s">
        <v>8</v>
      </c>
      <c r="B1" s="15" t="s">
        <v>9</v>
      </c>
      <c r="C1" s="15" t="s">
        <v>10</v>
      </c>
      <c r="D1" s="16" t="s">
        <v>11</v>
      </c>
      <c r="E1" s="17" t="s">
        <v>2</v>
      </c>
      <c r="F1" s="17" t="s">
        <v>3</v>
      </c>
      <c r="G1" s="17" t="s">
        <v>4</v>
      </c>
    </row>
    <row r="2" spans="1:7" ht="23.25" customHeight="1" x14ac:dyDescent="0.55000000000000004">
      <c r="A2" s="19" t="s">
        <v>12</v>
      </c>
      <c r="B2" s="20" t="s">
        <v>13</v>
      </c>
      <c r="C2" s="20" t="s">
        <v>14</v>
      </c>
      <c r="D2" s="21" t="s">
        <v>15</v>
      </c>
      <c r="E2" s="22">
        <f>VLOOKUP(B2,'Data - Itemised scores'!$G$3:$H$4,2,0)</f>
        <v>1</v>
      </c>
      <c r="F2" s="22">
        <f>VLOOKUP(C2,'Data - Itemised scores'!$A$3:$B$7,2,0)</f>
        <v>2</v>
      </c>
      <c r="G2" s="22">
        <f>VLOOKUP(D2,'Data - Itemised scores'!$D$3:$E$7,2,0)</f>
        <v>4</v>
      </c>
    </row>
    <row r="3" spans="1:7" ht="23.25" customHeight="1" x14ac:dyDescent="0.55000000000000004">
      <c r="A3" s="24" t="s">
        <v>16</v>
      </c>
      <c r="B3" s="25" t="s">
        <v>13</v>
      </c>
      <c r="C3" s="25" t="s">
        <v>14</v>
      </c>
      <c r="D3" s="26" t="s">
        <v>15</v>
      </c>
      <c r="E3" s="22">
        <f>VLOOKUP(B3,'Data - Itemised scores'!$G$3:$H$4,2,0)</f>
        <v>1</v>
      </c>
      <c r="F3" s="22">
        <f>VLOOKUP(C3,'Data - Itemised scores'!$A$3:$B$7,2,0)</f>
        <v>2</v>
      </c>
      <c r="G3" s="22">
        <f>VLOOKUP(D3,'Data - Itemised scores'!$D$3:$E$7,2,0)</f>
        <v>4</v>
      </c>
    </row>
    <row r="4" spans="1:7" ht="23.25" customHeight="1" x14ac:dyDescent="0.55000000000000004">
      <c r="A4" s="19" t="s">
        <v>17</v>
      </c>
      <c r="B4" s="20" t="s">
        <v>18</v>
      </c>
      <c r="C4" s="20" t="s">
        <v>19</v>
      </c>
      <c r="D4" s="21" t="s">
        <v>15</v>
      </c>
      <c r="E4" s="22">
        <f>VLOOKUP(B4,'Data - Itemised scores'!$G$3:$H$4,2,0)</f>
        <v>5</v>
      </c>
      <c r="F4" s="22">
        <f>VLOOKUP(C4,'Data - Itemised scores'!$A$3:$B$7,2,0)</f>
        <v>4</v>
      </c>
      <c r="G4" s="22">
        <f>VLOOKUP(D4,'Data - Itemised scores'!$D$3:$E$7,2,0)</f>
        <v>4</v>
      </c>
    </row>
    <row r="5" spans="1:7" ht="23.25" customHeight="1" x14ac:dyDescent="0.55000000000000004">
      <c r="A5" s="24" t="s">
        <v>20</v>
      </c>
      <c r="B5" s="25" t="s">
        <v>18</v>
      </c>
      <c r="C5" s="25" t="s">
        <v>19</v>
      </c>
      <c r="D5" s="26" t="s">
        <v>15</v>
      </c>
      <c r="E5" s="22">
        <f>VLOOKUP(B5,'Data - Itemised scores'!$G$3:$H$4,2,0)</f>
        <v>5</v>
      </c>
      <c r="F5" s="22">
        <f>VLOOKUP(C5,'Data - Itemised scores'!$A$3:$B$7,2,0)</f>
        <v>4</v>
      </c>
      <c r="G5" s="22">
        <f>VLOOKUP(D5,'Data - Itemised scores'!$D$3:$E$7,2,0)</f>
        <v>4</v>
      </c>
    </row>
    <row r="6" spans="1:7" ht="23.25" customHeight="1" x14ac:dyDescent="0.55000000000000004">
      <c r="A6" s="27" t="s">
        <v>21</v>
      </c>
      <c r="B6" s="28" t="s">
        <v>13</v>
      </c>
      <c r="C6" s="28" t="s">
        <v>22</v>
      </c>
      <c r="D6" s="29" t="s">
        <v>15</v>
      </c>
      <c r="E6" s="22">
        <f>VLOOKUP(B6,'Data - Itemised scores'!$G$3:$H$4,2,0)</f>
        <v>1</v>
      </c>
      <c r="F6" s="22">
        <f>VLOOKUP(C6,'Data - Itemised scores'!$A$3:$B$7,2,0)</f>
        <v>3</v>
      </c>
      <c r="G6" s="22">
        <f>VLOOKUP(D6,'Data - Itemised scores'!$D$3:$E$7,2,0)</f>
        <v>4</v>
      </c>
    </row>
    <row r="7" spans="1:7" ht="23.25" customHeight="1" x14ac:dyDescent="0.55000000000000004">
      <c r="A7" s="30" t="s">
        <v>23</v>
      </c>
      <c r="B7" s="31" t="s">
        <v>13</v>
      </c>
      <c r="C7" s="31" t="s">
        <v>22</v>
      </c>
      <c r="D7" s="32" t="s">
        <v>15</v>
      </c>
      <c r="E7" s="22">
        <f>VLOOKUP(B7,'Data - Itemised scores'!$G$3:$H$4,2,0)</f>
        <v>1</v>
      </c>
      <c r="F7" s="22">
        <f>VLOOKUP(C7,'Data - Itemised scores'!$A$3:$B$7,2,0)</f>
        <v>3</v>
      </c>
      <c r="G7" s="22">
        <f>VLOOKUP(D7,'Data - Itemised scores'!$D$3:$E$7,2,0)</f>
        <v>4</v>
      </c>
    </row>
    <row r="8" spans="1:7" ht="33.75" customHeight="1" x14ac:dyDescent="0.55000000000000004">
      <c r="A8" s="27" t="s">
        <v>24</v>
      </c>
      <c r="B8" s="28" t="s">
        <v>13</v>
      </c>
      <c r="C8" s="28" t="s">
        <v>22</v>
      </c>
      <c r="D8" s="29" t="s">
        <v>25</v>
      </c>
      <c r="E8" s="22">
        <f>VLOOKUP(B8,'Data - Itemised scores'!$G$3:$H$4,2,0)</f>
        <v>1</v>
      </c>
      <c r="F8" s="22">
        <f>VLOOKUP(C8,'Data - Itemised scores'!$A$3:$B$7,2,0)</f>
        <v>3</v>
      </c>
      <c r="G8" s="22">
        <f>VLOOKUP(D8,'Data - Itemised scores'!$D$3:$E$7,2,0)</f>
        <v>3</v>
      </c>
    </row>
    <row r="9" spans="1:7" ht="23.25" customHeight="1" x14ac:dyDescent="0.55000000000000004">
      <c r="A9" s="30" t="s">
        <v>26</v>
      </c>
      <c r="B9" s="31" t="s">
        <v>13</v>
      </c>
      <c r="C9" s="31" t="s">
        <v>22</v>
      </c>
      <c r="D9" s="32" t="s">
        <v>27</v>
      </c>
      <c r="E9" s="22">
        <f>VLOOKUP(B9,'Data - Itemised scores'!$G$3:$H$4,2,0)</f>
        <v>1</v>
      </c>
      <c r="F9" s="22">
        <f>VLOOKUP(C9,'Data - Itemised scores'!$A$3:$B$7,2,0)</f>
        <v>3</v>
      </c>
      <c r="G9" s="22">
        <f>VLOOKUP(D9,'Data - Itemised scores'!$D$3:$E$7,2,0)</f>
        <v>2</v>
      </c>
    </row>
    <row r="10" spans="1:7" ht="36" customHeight="1" x14ac:dyDescent="0.55000000000000004">
      <c r="A10" s="27" t="s">
        <v>28</v>
      </c>
      <c r="B10" s="28" t="s">
        <v>13</v>
      </c>
      <c r="C10" s="28" t="s">
        <v>14</v>
      </c>
      <c r="D10" s="29" t="s">
        <v>15</v>
      </c>
      <c r="E10" s="22">
        <f>VLOOKUP(B10,'Data - Itemised scores'!$G$3:$H$4,2,0)</f>
        <v>1</v>
      </c>
      <c r="F10" s="22">
        <f>VLOOKUP(C10,'Data - Itemised scores'!$A$3:$B$7,2,0)</f>
        <v>2</v>
      </c>
      <c r="G10" s="22">
        <f>VLOOKUP(D10,'Data - Itemised scores'!$D$3:$E$7,2,0)</f>
        <v>4</v>
      </c>
    </row>
    <row r="11" spans="1:7" ht="23.25" customHeight="1" x14ac:dyDescent="0.55000000000000004">
      <c r="A11" s="30" t="s">
        <v>29</v>
      </c>
      <c r="B11" s="31" t="s">
        <v>18</v>
      </c>
      <c r="C11" s="31" t="s">
        <v>19</v>
      </c>
      <c r="D11" s="32" t="s">
        <v>30</v>
      </c>
      <c r="E11" s="22">
        <f>VLOOKUP(B11,'Data - Itemised scores'!$G$3:$H$4,2,0)</f>
        <v>5</v>
      </c>
      <c r="F11" s="22">
        <f>VLOOKUP(C11,'Data - Itemised scores'!$A$3:$B$7,2,0)</f>
        <v>4</v>
      </c>
      <c r="G11" s="22">
        <f>VLOOKUP(D11,'Data - Itemised scores'!$D$3:$E$7,2,0)</f>
        <v>5</v>
      </c>
    </row>
    <row r="12" spans="1:7" ht="23.25" customHeight="1" x14ac:dyDescent="0.55000000000000004">
      <c r="A12" s="27" t="s">
        <v>31</v>
      </c>
      <c r="B12" s="28" t="s">
        <v>18</v>
      </c>
      <c r="C12" s="28" t="s">
        <v>19</v>
      </c>
      <c r="D12" s="29" t="s">
        <v>27</v>
      </c>
      <c r="E12" s="22">
        <f>VLOOKUP(B12,'Data - Itemised scores'!$G$3:$H$4,2,0)</f>
        <v>5</v>
      </c>
      <c r="F12" s="22">
        <f>VLOOKUP(C12,'Data - Itemised scores'!$A$3:$B$7,2,0)</f>
        <v>4</v>
      </c>
      <c r="G12" s="22">
        <f>VLOOKUP(D12,'Data - Itemised scores'!$D$3:$E$7,2,0)</f>
        <v>2</v>
      </c>
    </row>
    <row r="13" spans="1:7" ht="23.25" customHeight="1" x14ac:dyDescent="0.55000000000000004">
      <c r="A13" s="30" t="s">
        <v>32</v>
      </c>
      <c r="B13" s="31" t="s">
        <v>18</v>
      </c>
      <c r="C13" s="31" t="s">
        <v>19</v>
      </c>
      <c r="D13" s="32" t="s">
        <v>27</v>
      </c>
      <c r="E13" s="22">
        <f>VLOOKUP(B13,'Data - Itemised scores'!$G$3:$H$4,2,0)</f>
        <v>5</v>
      </c>
      <c r="F13" s="22">
        <f>VLOOKUP(C13,'Data - Itemised scores'!$A$3:$B$7,2,0)</f>
        <v>4</v>
      </c>
      <c r="G13" s="22">
        <f>VLOOKUP(D13,'Data - Itemised scores'!$D$3:$E$7,2,0)</f>
        <v>2</v>
      </c>
    </row>
    <row r="14" spans="1:7" ht="23.25" customHeight="1" x14ac:dyDescent="0.55000000000000004">
      <c r="A14" s="27" t="s">
        <v>33</v>
      </c>
      <c r="B14" s="28" t="s">
        <v>18</v>
      </c>
      <c r="C14" s="28" t="s">
        <v>19</v>
      </c>
      <c r="D14" s="29" t="s">
        <v>27</v>
      </c>
      <c r="E14" s="22">
        <f>VLOOKUP(B14,'Data - Itemised scores'!$G$3:$H$4,2,0)</f>
        <v>5</v>
      </c>
      <c r="F14" s="22">
        <f>VLOOKUP(C14,'Data - Itemised scores'!$A$3:$B$7,2,0)</f>
        <v>4</v>
      </c>
      <c r="G14" s="22">
        <f>VLOOKUP(D14,'Data - Itemised scores'!$D$3:$E$7,2,0)</f>
        <v>2</v>
      </c>
    </row>
    <row r="15" spans="1:7" ht="33.75" customHeight="1" x14ac:dyDescent="0.55000000000000004">
      <c r="A15" s="30" t="s">
        <v>34</v>
      </c>
      <c r="B15" s="31" t="s">
        <v>18</v>
      </c>
      <c r="C15" s="31" t="s">
        <v>19</v>
      </c>
      <c r="D15" s="32" t="s">
        <v>25</v>
      </c>
      <c r="E15" s="22">
        <f>VLOOKUP(B15,'Data - Itemised scores'!$G$3:$H$4,2,0)</f>
        <v>5</v>
      </c>
      <c r="F15" s="22">
        <f>VLOOKUP(C15,'Data - Itemised scores'!$A$3:$B$7,2,0)</f>
        <v>4</v>
      </c>
      <c r="G15" s="22">
        <f>VLOOKUP(D15,'Data - Itemised scores'!$D$3:$E$7,2,0)</f>
        <v>3</v>
      </c>
    </row>
    <row r="16" spans="1:7" ht="23.25" customHeight="1" x14ac:dyDescent="0.55000000000000004">
      <c r="A16" s="27" t="s">
        <v>35</v>
      </c>
      <c r="B16" s="28" t="s">
        <v>18</v>
      </c>
      <c r="C16" s="28" t="s">
        <v>19</v>
      </c>
      <c r="D16" s="29" t="s">
        <v>15</v>
      </c>
      <c r="E16" s="22">
        <f>VLOOKUP(B16,'Data - Itemised scores'!$G$3:$H$4,2,0)</f>
        <v>5</v>
      </c>
      <c r="F16" s="22">
        <f>VLOOKUP(C16,'Data - Itemised scores'!$A$3:$B$7,2,0)</f>
        <v>4</v>
      </c>
      <c r="G16" s="22">
        <f>VLOOKUP(D16,'Data - Itemised scores'!$D$3:$E$7,2,0)</f>
        <v>4</v>
      </c>
    </row>
    <row r="17" spans="1:7" ht="23.25" customHeight="1" x14ac:dyDescent="0.55000000000000004">
      <c r="A17" s="30" t="s">
        <v>1</v>
      </c>
      <c r="B17" s="31" t="s">
        <v>18</v>
      </c>
      <c r="C17" s="31" t="s">
        <v>19</v>
      </c>
      <c r="D17" s="32" t="s">
        <v>15</v>
      </c>
      <c r="E17" s="22">
        <f>VLOOKUP(B17,'Data - Itemised scores'!$G$3:$H$4,2,0)</f>
        <v>5</v>
      </c>
      <c r="F17" s="22">
        <f>VLOOKUP(C17,'Data - Itemised scores'!$A$3:$B$7,2,0)</f>
        <v>4</v>
      </c>
      <c r="G17" s="22">
        <f>VLOOKUP(D17,'Data - Itemised scores'!$D$3:$E$7,2,0)</f>
        <v>4</v>
      </c>
    </row>
    <row r="18" spans="1:7" ht="36" customHeight="1" x14ac:dyDescent="0.55000000000000004">
      <c r="A18" s="33" t="s">
        <v>36</v>
      </c>
      <c r="B18" s="34" t="s">
        <v>13</v>
      </c>
      <c r="C18" s="34" t="s">
        <v>14</v>
      </c>
      <c r="D18" s="35" t="s">
        <v>27</v>
      </c>
      <c r="E18" s="22">
        <f>VLOOKUP(B18,'Data - Itemised scores'!$G$3:$H$4,2,0)</f>
        <v>1</v>
      </c>
      <c r="F18" s="22">
        <f>VLOOKUP(C18,'Data - Itemised scores'!$A$3:$B$7,2,0)</f>
        <v>2</v>
      </c>
      <c r="G18" s="22">
        <f>VLOOKUP(D18,'Data - Itemised scores'!$D$3:$E$7,2,0)</f>
        <v>2</v>
      </c>
    </row>
    <row r="19" spans="1:7" ht="23.25" customHeight="1" x14ac:dyDescent="0.55000000000000004">
      <c r="A19" s="36" t="s">
        <v>37</v>
      </c>
      <c r="B19" s="37" t="s">
        <v>13</v>
      </c>
      <c r="C19" s="37" t="s">
        <v>14</v>
      </c>
      <c r="D19" s="38" t="s">
        <v>25</v>
      </c>
      <c r="E19" s="22">
        <f>VLOOKUP(B19,'Data - Itemised scores'!$G$3:$H$4,2,0)</f>
        <v>1</v>
      </c>
      <c r="F19" s="22">
        <f>VLOOKUP(C19,'Data - Itemised scores'!$A$3:$B$7,2,0)</f>
        <v>2</v>
      </c>
      <c r="G19" s="22">
        <f>VLOOKUP(D19,'Data - Itemised scores'!$D$3:$E$7,2,0)</f>
        <v>3</v>
      </c>
    </row>
    <row r="20" spans="1:7" ht="54" customHeight="1" x14ac:dyDescent="0.55000000000000004">
      <c r="A20" s="33" t="s">
        <v>38</v>
      </c>
      <c r="B20" s="34" t="s">
        <v>13</v>
      </c>
      <c r="C20" s="34" t="s">
        <v>14</v>
      </c>
      <c r="D20" s="35" t="s">
        <v>25</v>
      </c>
      <c r="E20" s="22">
        <f>VLOOKUP(B20,'Data - Itemised scores'!$G$3:$H$4,2,0)</f>
        <v>1</v>
      </c>
      <c r="F20" s="22">
        <f>VLOOKUP(C20,'Data - Itemised scores'!$A$3:$B$7,2,0)</f>
        <v>2</v>
      </c>
      <c r="G20" s="22">
        <f>VLOOKUP(D20,'Data - Itemised scores'!$D$3:$E$7,2,0)</f>
        <v>3</v>
      </c>
    </row>
    <row r="21" spans="1:7" ht="55.5" customHeight="1" x14ac:dyDescent="0.55000000000000004">
      <c r="A21" s="36" t="s">
        <v>39</v>
      </c>
      <c r="B21" s="37" t="s">
        <v>13</v>
      </c>
      <c r="C21" s="37" t="s">
        <v>22</v>
      </c>
      <c r="D21" s="38" t="s">
        <v>25</v>
      </c>
      <c r="E21" s="22">
        <f>VLOOKUP(B21,'Data - Itemised scores'!$G$3:$H$4,2,0)</f>
        <v>1</v>
      </c>
      <c r="F21" s="22">
        <f>VLOOKUP(C21,'Data - Itemised scores'!$A$3:$B$7,2,0)</f>
        <v>3</v>
      </c>
      <c r="G21" s="22">
        <f>VLOOKUP(D21,'Data - Itemised scores'!$D$3:$E$7,2,0)</f>
        <v>3</v>
      </c>
    </row>
    <row r="22" spans="1:7" ht="51" customHeight="1" x14ac:dyDescent="0.55000000000000004">
      <c r="A22" s="33" t="s">
        <v>40</v>
      </c>
      <c r="B22" s="34" t="s">
        <v>18</v>
      </c>
      <c r="C22" s="34" t="s">
        <v>19</v>
      </c>
      <c r="D22" s="35" t="s">
        <v>15</v>
      </c>
      <c r="E22" s="22">
        <f>VLOOKUP(B22,'Data - Itemised scores'!$G$3:$H$4,2,0)</f>
        <v>5</v>
      </c>
      <c r="F22" s="22">
        <f>VLOOKUP(C22,'Data - Itemised scores'!$A$3:$B$7,2,0)</f>
        <v>4</v>
      </c>
      <c r="G22" s="22">
        <f>VLOOKUP(D22,'Data - Itemised scores'!$D$3:$E$7,2,0)</f>
        <v>4</v>
      </c>
    </row>
    <row r="23" spans="1:7" ht="50.25" customHeight="1" x14ac:dyDescent="0.55000000000000004">
      <c r="A23" s="36" t="s">
        <v>41</v>
      </c>
      <c r="B23" s="37" t="s">
        <v>18</v>
      </c>
      <c r="C23" s="37" t="s">
        <v>19</v>
      </c>
      <c r="D23" s="38" t="s">
        <v>15</v>
      </c>
      <c r="E23" s="22">
        <f>VLOOKUP(B23,'Data - Itemised scores'!$G$3:$H$4,2,0)</f>
        <v>5</v>
      </c>
      <c r="F23" s="22">
        <f>VLOOKUP(C23,'Data - Itemised scores'!$A$3:$B$7,2,0)</f>
        <v>4</v>
      </c>
      <c r="G23" s="22">
        <f>VLOOKUP(D23,'Data - Itemised scores'!$D$3:$E$7,2,0)</f>
        <v>4</v>
      </c>
    </row>
  </sheetData>
  <sheetProtection sheet="1" objects="1" scenarios="1" sort="0"/>
  <autoFilter ref="A1:D120" xr:uid="{BF5CDCDD-71DF-4F4C-B2D8-1CE9BBA8F423}"/>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showInputMessage="1" showErrorMessage="1" xr:uid="{B924FAC2-95F3-41CC-9522-A5CC90AFE7F8}">
          <x14:formula1>
            <xm:f>'Data - Itemised scores'!$A$3:$A$7</xm:f>
          </x14:formula1>
          <xm:sqref>C2:C120</xm:sqref>
        </x14:dataValidation>
        <x14:dataValidation type="list" allowBlank="1" showInputMessage="1" showErrorMessage="1" xr:uid="{B5EE90CA-007E-4EBB-BA75-408D59B98586}">
          <x14:formula1>
            <xm:f>'Data - Itemised scores'!$D$3:$D$7</xm:f>
          </x14:formula1>
          <xm:sqref>D2:D120</xm:sqref>
        </x14:dataValidation>
        <x14:dataValidation type="list" showInputMessage="1" showErrorMessage="1" xr:uid="{6CC8A613-799C-4BAA-B12F-FDDA55DB5251}">
          <x14:formula1>
            <xm:f>'Data - Itemised scores'!$G$3:$G$4</xm:f>
          </x14:formula1>
          <xm:sqref>B2:B120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725c1ec-b02a-4ed8-8d30-5538488a8fc3" xsi:nil="true"/>
    <lcf76f155ced4ddcb4097134ff3c332f xmlns="78228111-96dc-4832-b9e4-10e760abf5f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E60355E6C41754D9DF52AD2C95F00FA" ma:contentTypeVersion="16" ma:contentTypeDescription="Create a new document." ma:contentTypeScope="" ma:versionID="7c352b29fa1952d6b9b62bf09a74d9f2">
  <xsd:schema xmlns:xsd="http://www.w3.org/2001/XMLSchema" xmlns:xs="http://www.w3.org/2001/XMLSchema" xmlns:p="http://schemas.microsoft.com/office/2006/metadata/properties" xmlns:ns2="78228111-96dc-4832-b9e4-10e760abf5f3" xmlns:ns3="2725c1ec-b02a-4ed8-8d30-5538488a8fc3" targetNamespace="http://schemas.microsoft.com/office/2006/metadata/properties" ma:root="true" ma:fieldsID="dc9750df65caf575cb9b8b6483994e3a" ns2:_="" ns3:_="">
    <xsd:import namespace="78228111-96dc-4832-b9e4-10e760abf5f3"/>
    <xsd:import namespace="2725c1ec-b02a-4ed8-8d30-5538488a8fc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228111-96dc-4832-b9e4-10e760abf5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306b285-ac2c-4225-b56d-e54690cf9c9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725c1ec-b02a-4ed8-8d30-5538488a8fc3"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08b41c2-08fb-4f05-a42c-c7f0b1faaeab}" ma:internalName="TaxCatchAll" ma:showField="CatchAllData" ma:web="2725c1ec-b02a-4ed8-8d30-5538488a8f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320FD0-03B0-4C9C-9248-BDACDF6983A0}">
  <ds:schemaRefs>
    <ds:schemaRef ds:uri="http://schemas.openxmlformats.org/package/2006/metadata/core-properties"/>
    <ds:schemaRef ds:uri="78228111-96dc-4832-b9e4-10e760abf5f3"/>
    <ds:schemaRef ds:uri="http://schemas.microsoft.com/office/2006/metadata/properties"/>
    <ds:schemaRef ds:uri="http://schemas.microsoft.com/office/infopath/2007/PartnerControls"/>
    <ds:schemaRef ds:uri="http://purl.org/dc/dcmitype/"/>
    <ds:schemaRef ds:uri="2725c1ec-b02a-4ed8-8d30-5538488a8fc3"/>
    <ds:schemaRef ds:uri="http://schemas.microsoft.com/office/2006/documentManagement/types"/>
    <ds:schemaRef ds:uri="http://www.w3.org/XML/1998/namespace"/>
    <ds:schemaRef ds:uri="http://purl.org/dc/terms/"/>
    <ds:schemaRef ds:uri="http://purl.org/dc/elements/1.1/"/>
  </ds:schemaRefs>
</ds:datastoreItem>
</file>

<file path=customXml/itemProps2.xml><?xml version="1.0" encoding="utf-8"?>
<ds:datastoreItem xmlns:ds="http://schemas.openxmlformats.org/officeDocument/2006/customXml" ds:itemID="{CE23EEF7-2E6B-4C6A-A838-2DA149155585}">
  <ds:schemaRefs>
    <ds:schemaRef ds:uri="http://schemas.microsoft.com/sharepoint/v3/contenttype/forms"/>
  </ds:schemaRefs>
</ds:datastoreItem>
</file>

<file path=customXml/itemProps3.xml><?xml version="1.0" encoding="utf-8"?>
<ds:datastoreItem xmlns:ds="http://schemas.openxmlformats.org/officeDocument/2006/customXml" ds:itemID="{A753BC62-F8BA-454C-9B32-B6F33A2CAE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228111-96dc-4832-b9e4-10e760abf5f3"/>
    <ds:schemaRef ds:uri="2725c1ec-b02a-4ed8-8d30-5538488a8f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About</vt:lpstr>
      <vt:lpstr>Generate priority score</vt:lpstr>
      <vt:lpstr>Data - Itemised scores</vt:lpstr>
      <vt:lpstr>Data - Storage media</vt:lpstr>
      <vt:lpstr>About!Print_Area</vt:lpstr>
      <vt:lpstr>'Generate priority score'!Print_Area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Leonidas Konstantelos</dc:creator>
  <cp:keywords/>
  <dc:description/>
  <cp:lastModifiedBy>Leo Konstantelos</cp:lastModifiedBy>
  <cp:revision/>
  <dcterms:created xsi:type="dcterms:W3CDTF">2022-12-13T13:42:14Z</dcterms:created>
  <dcterms:modified xsi:type="dcterms:W3CDTF">2024-04-12T14:58:30Z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0x0101003E60355E6C41754D9DF52AD2C95F00FA</vt:lpwstr>
  </property>
  <property fmtid="{D5CDD505-2E9C-101B-9397-08002B2CF9AE}" pid="3" name="MediaServiceImageTags">
    <vt:lpwstr/>
  </property>
  <property fmtid="{D5CDD505-2E9C-101B-9397-08002B2CF9AE}" pid="4" name="MSIP_Label_f43878c3-1fef-47dc-927d-4115418a299b_Enabled">
    <vt:lpwstr>true</vt:lpwstr>
  </property>
  <property fmtid="{D5CDD505-2E9C-101B-9397-08002B2CF9AE}" pid="5" name="MSIP_Label_f43878c3-1fef-47dc-927d-4115418a299b_SetDate">
    <vt:lpwstr>2024-04-11T17:05:26Z</vt:lpwstr>
  </property>
  <property fmtid="{D5CDD505-2E9C-101B-9397-08002B2CF9AE}" pid="6" name="MSIP_Label_f43878c3-1fef-47dc-927d-4115418a299b_Method">
    <vt:lpwstr>Privileged</vt:lpwstr>
  </property>
  <property fmtid="{D5CDD505-2E9C-101B-9397-08002B2CF9AE}" pid="7" name="MSIP_Label_f43878c3-1fef-47dc-927d-4115418a299b_Name">
    <vt:lpwstr>Public</vt:lpwstr>
  </property>
  <property fmtid="{D5CDD505-2E9C-101B-9397-08002B2CF9AE}" pid="8" name="MSIP_Label_f43878c3-1fef-47dc-927d-4115418a299b_SiteId">
    <vt:lpwstr>6e725c29-763a-4f50-81f2-2e254f0133c8</vt:lpwstr>
  </property>
  <property fmtid="{D5CDD505-2E9C-101B-9397-08002B2CF9AE}" pid="9" name="MSIP_Label_f43878c3-1fef-47dc-927d-4115418a299b_ActionId">
    <vt:lpwstr>5871e567-f11f-48b4-871e-7020f2f45a07</vt:lpwstr>
  </property>
  <property fmtid="{D5CDD505-2E9C-101B-9397-08002B2CF9AE}" pid="10" name="MSIP_Label_f43878c3-1fef-47dc-927d-4115418a299b_ContentBits">
    <vt:lpwstr>0</vt:lpwstr>
  </property>
</Properties>
</file>