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SISYDPER work\Itokawa Sci\final figures\"/>
    </mc:Choice>
  </mc:AlternateContent>
  <xr:revisionPtr revIDLastSave="0" documentId="8_{FC50A126-1387-4616-BA8D-A3961FF95D2B}" xr6:coauthVersionLast="45" xr6:coauthVersionMax="45" xr10:uidLastSave="{00000000-0000-0000-0000-000000000000}"/>
  <bookViews>
    <workbookView xWindow="4545" yWindow="3870" windowWidth="21600" windowHeight="11385" activeTab="1" xr2:uid="{E4857A77-9348-44C9-A156-CC1D77F04BD9}"/>
  </bookViews>
  <sheets>
    <sheet name="Chart1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" i="1" l="1"/>
  <c r="X3" i="1"/>
  <c r="AA3" i="1"/>
  <c r="Z3" i="1"/>
  <c r="T5" i="1"/>
  <c r="S5" i="1"/>
  <c r="U5" i="1" s="1"/>
  <c r="AA5" i="1" s="1"/>
  <c r="J6" i="1"/>
  <c r="O6" i="1"/>
  <c r="T7" i="1"/>
  <c r="T8" i="1"/>
  <c r="T9" i="1"/>
  <c r="T10" i="1"/>
  <c r="T11" i="1"/>
  <c r="T12" i="1"/>
  <c r="T6" i="1"/>
  <c r="O7" i="1"/>
  <c r="O8" i="1"/>
  <c r="O9" i="1"/>
  <c r="O10" i="1"/>
  <c r="O11" i="1"/>
  <c r="O12" i="1"/>
  <c r="O5" i="1"/>
  <c r="S12" i="1"/>
  <c r="S11" i="1"/>
  <c r="U11" i="1" s="1"/>
  <c r="AA11" i="1" s="1"/>
  <c r="S10" i="1"/>
  <c r="S9" i="1"/>
  <c r="U9" i="1" s="1"/>
  <c r="AA9" i="1" s="1"/>
  <c r="S8" i="1"/>
  <c r="S7" i="1"/>
  <c r="S6" i="1"/>
  <c r="S4" i="1"/>
  <c r="U4" i="1" s="1"/>
  <c r="AA4" i="1" s="1"/>
  <c r="S3" i="1"/>
  <c r="N12" i="1"/>
  <c r="N11" i="1"/>
  <c r="N10" i="1"/>
  <c r="P10" i="1" s="1"/>
  <c r="Z10" i="1" s="1"/>
  <c r="N9" i="1"/>
  <c r="N8" i="1"/>
  <c r="N7" i="1"/>
  <c r="N6" i="1"/>
  <c r="N5" i="1"/>
  <c r="P5" i="1" s="1"/>
  <c r="Z5" i="1" s="1"/>
  <c r="N4" i="1"/>
  <c r="P4" i="1" s="1"/>
  <c r="Z4" i="1" s="1"/>
  <c r="N3" i="1"/>
  <c r="J7" i="1"/>
  <c r="J8" i="1"/>
  <c r="J9" i="1"/>
  <c r="J10" i="1"/>
  <c r="J11" i="1"/>
  <c r="K11" i="1" s="1"/>
  <c r="Y11" i="1" s="1"/>
  <c r="J12" i="1"/>
  <c r="I6" i="1"/>
  <c r="K6" i="1" s="1"/>
  <c r="Y6" i="1" s="1"/>
  <c r="I5" i="1"/>
  <c r="K5" i="1" s="1"/>
  <c r="Y5" i="1" s="1"/>
  <c r="I4" i="1"/>
  <c r="K4" i="1" s="1"/>
  <c r="Y4" i="1" s="1"/>
  <c r="I12" i="1"/>
  <c r="I11" i="1"/>
  <c r="I10" i="1"/>
  <c r="K10" i="1" s="1"/>
  <c r="Y10" i="1" s="1"/>
  <c r="I9" i="1"/>
  <c r="K9" i="1" s="1"/>
  <c r="Y9" i="1" s="1"/>
  <c r="I8" i="1"/>
  <c r="K7" i="1"/>
  <c r="Y7" i="1" s="1"/>
  <c r="I7" i="1"/>
  <c r="I3" i="1"/>
  <c r="F6" i="1"/>
  <c r="X6" i="1" s="1"/>
  <c r="F9" i="1"/>
  <c r="X9" i="1" s="1"/>
  <c r="D3" i="1"/>
  <c r="D4" i="1"/>
  <c r="F4" i="1" s="1"/>
  <c r="X4" i="1" s="1"/>
  <c r="D5" i="1"/>
  <c r="F5" i="1" s="1"/>
  <c r="X5" i="1" s="1"/>
  <c r="D7" i="1"/>
  <c r="E7" i="1"/>
  <c r="F7" i="1" s="1"/>
  <c r="X7" i="1" s="1"/>
  <c r="D8" i="1"/>
  <c r="F8" i="1" s="1"/>
  <c r="X8" i="1" s="1"/>
  <c r="E8" i="1"/>
  <c r="D9" i="1"/>
  <c r="E9" i="1"/>
  <c r="D10" i="1"/>
  <c r="F10" i="1" s="1"/>
  <c r="X10" i="1" s="1"/>
  <c r="E10" i="1"/>
  <c r="D11" i="1"/>
  <c r="E11" i="1"/>
  <c r="F11" i="1" s="1"/>
  <c r="X11" i="1" s="1"/>
  <c r="D12" i="1"/>
  <c r="F12" i="1" s="1"/>
  <c r="X12" i="1" s="1"/>
  <c r="E12" i="1"/>
  <c r="D6" i="1"/>
  <c r="E6" i="1"/>
  <c r="P7" i="1" l="1"/>
  <c r="Z7" i="1" s="1"/>
  <c r="U7" i="1"/>
  <c r="AA7" i="1" s="1"/>
  <c r="P9" i="1"/>
  <c r="Z9" i="1" s="1"/>
  <c r="P11" i="1"/>
  <c r="Z11" i="1" s="1"/>
  <c r="P6" i="1"/>
  <c r="Z6" i="1" s="1"/>
  <c r="P8" i="1"/>
  <c r="Z8" i="1" s="1"/>
  <c r="P12" i="1"/>
  <c r="Z12" i="1" s="1"/>
  <c r="U8" i="1"/>
  <c r="AA8" i="1" s="1"/>
  <c r="U12" i="1"/>
  <c r="AA12" i="1" s="1"/>
  <c r="U10" i="1"/>
  <c r="AA10" i="1" s="1"/>
  <c r="U6" i="1"/>
  <c r="AA6" i="1" s="1"/>
  <c r="K8" i="1"/>
  <c r="Y8" i="1" s="1"/>
  <c r="K12" i="1"/>
  <c r="Y12" i="1" s="1"/>
</calcChain>
</file>

<file path=xl/sharedStrings.xml><?xml version="1.0" encoding="utf-8"?>
<sst xmlns="http://schemas.openxmlformats.org/spreadsheetml/2006/main" count="25" uniqueCount="13">
  <si>
    <t>200 nm</t>
  </si>
  <si>
    <t>100 nm</t>
  </si>
  <si>
    <t xml:space="preserve">50 nm </t>
  </si>
  <si>
    <t>10 nm</t>
  </si>
  <si>
    <t>particle diameter (nm)</t>
  </si>
  <si>
    <t>volume of particle</t>
  </si>
  <si>
    <t>volume of rim</t>
  </si>
  <si>
    <t>200 nm thick space weathered  rim</t>
  </si>
  <si>
    <t>100 nm thick space weathered  rim</t>
  </si>
  <si>
    <t>% volume occupied by rim</t>
  </si>
  <si>
    <t>50 nm thick space weathered  rim</t>
  </si>
  <si>
    <t>10 nm thick space weathered  rim</t>
  </si>
  <si>
    <t>at% water abundance of particle from Space weathering assuming 1.6 at.% water across the 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</si>
</sst>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Sheet1!$X$2</c:f>
              <c:strCache>
                <c:ptCount val="1"/>
                <c:pt idx="0">
                  <c:v>200 nm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Sheet1!$C$3:$C$12</c:f>
              <c:numCache>
                <c:formatCode>General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  <c:pt idx="6">
                  <c:v>1000000</c:v>
                </c:pt>
                <c:pt idx="7">
                  <c:v>10000000</c:v>
                </c:pt>
                <c:pt idx="8">
                  <c:v>100000000</c:v>
                </c:pt>
                <c:pt idx="9">
                  <c:v>1000000000</c:v>
                </c:pt>
              </c:numCache>
            </c:numRef>
          </c:cat>
          <c:val>
            <c:numRef>
              <c:f>Sheet1!$X$3:$X$12</c:f>
              <c:numCache>
                <c:formatCode>General</c:formatCode>
                <c:ptCount val="10"/>
                <c:pt idx="0">
                  <c:v>1.6</c:v>
                </c:pt>
                <c:pt idx="1">
                  <c:v>1.6</c:v>
                </c:pt>
                <c:pt idx="2">
                  <c:v>1.6</c:v>
                </c:pt>
                <c:pt idx="3">
                  <c:v>0.78079999999999994</c:v>
                </c:pt>
                <c:pt idx="4">
                  <c:v>9.4092800000000032E-2</c:v>
                </c:pt>
                <c:pt idx="5">
                  <c:v>9.5808127999999822E-3</c:v>
                </c:pt>
                <c:pt idx="6">
                  <c:v>9.5980801280006812E-4</c:v>
                </c:pt>
                <c:pt idx="7">
                  <c:v>9.5998080012949308E-5</c:v>
                </c:pt>
                <c:pt idx="8">
                  <c:v>9.5999808000426475E-6</c:v>
                </c:pt>
                <c:pt idx="9">
                  <c:v>9.5999980812891911E-7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20-40AD-9CAA-7DFC3C884B04}"/>
            </c:ext>
          </c:extLst>
        </c:ser>
        <c:ser>
          <c:idx val="1"/>
          <c:order val="1"/>
          <c:tx>
            <c:strRef>
              <c:f>Sheet1!$Y$2</c:f>
              <c:strCache>
                <c:ptCount val="1"/>
                <c:pt idx="0">
                  <c:v>100 nm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Sheet1!$C$3:$C$12</c:f>
              <c:numCache>
                <c:formatCode>General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  <c:pt idx="6">
                  <c:v>1000000</c:v>
                </c:pt>
                <c:pt idx="7">
                  <c:v>10000000</c:v>
                </c:pt>
                <c:pt idx="8">
                  <c:v>100000000</c:v>
                </c:pt>
                <c:pt idx="9">
                  <c:v>1000000000</c:v>
                </c:pt>
              </c:numCache>
            </c:numRef>
          </c:cat>
          <c:val>
            <c:numRef>
              <c:f>Sheet1!$Y$3:$Y$12</c:f>
              <c:numCache>
                <c:formatCode>General</c:formatCode>
                <c:ptCount val="10"/>
                <c:pt idx="0">
                  <c:v>1.6</c:v>
                </c:pt>
                <c:pt idx="1">
                  <c:v>1.6</c:v>
                </c:pt>
                <c:pt idx="2">
                  <c:v>1.6</c:v>
                </c:pt>
                <c:pt idx="3">
                  <c:v>0.43360000000000004</c:v>
                </c:pt>
                <c:pt idx="4">
                  <c:v>4.7521600000000101E-2</c:v>
                </c:pt>
                <c:pt idx="5">
                  <c:v>4.7952015999999939E-3</c:v>
                </c:pt>
                <c:pt idx="6">
                  <c:v>4.7995200159996188E-4</c:v>
                </c:pt>
                <c:pt idx="7">
                  <c:v>4.7999520001772259E-5</c:v>
                </c:pt>
                <c:pt idx="8">
                  <c:v>4.7999951998799773E-6</c:v>
                </c:pt>
                <c:pt idx="9">
                  <c:v>4.799999521524564E-7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20-40AD-9CAA-7DFC3C884B04}"/>
            </c:ext>
          </c:extLst>
        </c:ser>
        <c:ser>
          <c:idx val="2"/>
          <c:order val="2"/>
          <c:tx>
            <c:strRef>
              <c:f>Sheet1!$Z$2</c:f>
              <c:strCache>
                <c:ptCount val="1"/>
                <c:pt idx="0">
                  <c:v>50 nm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Sheet1!$C$3:$C$12</c:f>
              <c:numCache>
                <c:formatCode>General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  <c:pt idx="6">
                  <c:v>1000000</c:v>
                </c:pt>
                <c:pt idx="7">
                  <c:v>10000000</c:v>
                </c:pt>
                <c:pt idx="8">
                  <c:v>100000000</c:v>
                </c:pt>
                <c:pt idx="9">
                  <c:v>1000000000</c:v>
                </c:pt>
              </c:numCache>
            </c:numRef>
          </c:cat>
          <c:val>
            <c:numRef>
              <c:f>Sheet1!$Z$3:$Z$12</c:f>
              <c:numCache>
                <c:formatCode>General</c:formatCode>
                <c:ptCount val="10"/>
                <c:pt idx="0">
                  <c:v>1.6</c:v>
                </c:pt>
                <c:pt idx="1">
                  <c:v>1.6</c:v>
                </c:pt>
                <c:pt idx="2">
                  <c:v>1.4000000000000001</c:v>
                </c:pt>
                <c:pt idx="3">
                  <c:v>0.22819999999999996</c:v>
                </c:pt>
                <c:pt idx="4">
                  <c:v>2.388019999999997E-2</c:v>
                </c:pt>
                <c:pt idx="5">
                  <c:v>2.3988001999998964E-3</c:v>
                </c:pt>
                <c:pt idx="6">
                  <c:v>2.3998800020006819E-4</c:v>
                </c:pt>
                <c:pt idx="7">
                  <c:v>2.399988000013609E-5</c:v>
                </c:pt>
                <c:pt idx="8">
                  <c:v>2.3999987999046514E-6</c:v>
                </c:pt>
                <c:pt idx="9">
                  <c:v>2.3999998794073399E-7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20-40AD-9CAA-7DFC3C884B04}"/>
            </c:ext>
          </c:extLst>
        </c:ser>
        <c:ser>
          <c:idx val="3"/>
          <c:order val="3"/>
          <c:tx>
            <c:strRef>
              <c:f>Sheet1!$AA$2</c:f>
              <c:strCache>
                <c:ptCount val="1"/>
                <c:pt idx="0">
                  <c:v>10 nm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Sheet1!$C$3:$C$12</c:f>
              <c:numCache>
                <c:formatCode>General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  <c:pt idx="6">
                  <c:v>1000000</c:v>
                </c:pt>
                <c:pt idx="7">
                  <c:v>10000000</c:v>
                </c:pt>
                <c:pt idx="8">
                  <c:v>100000000</c:v>
                </c:pt>
                <c:pt idx="9">
                  <c:v>1000000000</c:v>
                </c:pt>
              </c:numCache>
            </c:numRef>
          </c:cat>
          <c:val>
            <c:numRef>
              <c:f>Sheet1!$AA$3:$AA$12</c:f>
              <c:numCache>
                <c:formatCode>General</c:formatCode>
                <c:ptCount val="10"/>
                <c:pt idx="0">
                  <c:v>1.6</c:v>
                </c:pt>
                <c:pt idx="1">
                  <c:v>1.6</c:v>
                </c:pt>
                <c:pt idx="2">
                  <c:v>0.43360000000000015</c:v>
                </c:pt>
                <c:pt idx="3">
                  <c:v>4.7521599999999865E-2</c:v>
                </c:pt>
                <c:pt idx="4">
                  <c:v>4.7952016000000529E-3</c:v>
                </c:pt>
                <c:pt idx="5">
                  <c:v>4.7995200159997559E-4</c:v>
                </c:pt>
                <c:pt idx="6">
                  <c:v>4.7999520001673691E-5</c:v>
                </c:pt>
                <c:pt idx="7">
                  <c:v>4.7999952001475279E-6</c:v>
                </c:pt>
                <c:pt idx="8">
                  <c:v>4.7999995184403179E-7</c:v>
                </c:pt>
                <c:pt idx="9">
                  <c:v>4.799999960406282E-8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20-40AD-9CAA-7DFC3C884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766384"/>
        <c:axId val="543768024"/>
      </c:lineChart>
      <c:catAx>
        <c:axId val="54376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768024"/>
        <c:crosses val="autoZero"/>
        <c:auto val="1"/>
        <c:lblAlgn val="ctr"/>
        <c:lblOffset val="100"/>
        <c:noMultiLvlLbl val="0"/>
      </c:catAx>
      <c:valAx>
        <c:axId val="54376802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766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DCD6EA3-D246-4EB6-94AB-DD20442F1590}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8C8797-A194-4E4E-B8D5-48A3E99BE3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10658-F1D3-4708-9FC0-9730952872AF}">
  <dimension ref="C1:AA12"/>
  <sheetViews>
    <sheetView tabSelected="1" topLeftCell="I1" workbookViewId="0">
      <selection activeCell="AA22" sqref="AA22"/>
    </sheetView>
  </sheetViews>
  <sheetFormatPr defaultRowHeight="15" x14ac:dyDescent="0.25"/>
  <cols>
    <col min="3" max="3" width="21.42578125" bestFit="1" customWidth="1"/>
    <col min="4" max="8" width="26.7109375" customWidth="1"/>
    <col min="9" max="10" width="12" bestFit="1" customWidth="1"/>
    <col min="15" max="15" width="12" bestFit="1" customWidth="1"/>
    <col min="20" max="20" width="12" bestFit="1" customWidth="1"/>
  </cols>
  <sheetData>
    <row r="1" spans="3:27" x14ac:dyDescent="0.25">
      <c r="D1" t="s">
        <v>7</v>
      </c>
      <c r="I1" t="s">
        <v>8</v>
      </c>
      <c r="N1" t="s">
        <v>10</v>
      </c>
      <c r="S1" t="s">
        <v>11</v>
      </c>
      <c r="X1" t="s">
        <v>12</v>
      </c>
    </row>
    <row r="2" spans="3:27" x14ac:dyDescent="0.25">
      <c r="C2" t="s">
        <v>4</v>
      </c>
      <c r="D2" t="s">
        <v>5</v>
      </c>
      <c r="E2" t="s">
        <v>6</v>
      </c>
      <c r="F2" t="s">
        <v>9</v>
      </c>
      <c r="H2" t="s">
        <v>4</v>
      </c>
      <c r="I2" t="s">
        <v>5</v>
      </c>
      <c r="J2" t="s">
        <v>6</v>
      </c>
      <c r="K2" t="s">
        <v>9</v>
      </c>
      <c r="M2" t="s">
        <v>4</v>
      </c>
      <c r="N2" t="s">
        <v>5</v>
      </c>
      <c r="O2" t="s">
        <v>6</v>
      </c>
      <c r="P2" t="s">
        <v>9</v>
      </c>
      <c r="R2" t="s">
        <v>4</v>
      </c>
      <c r="S2" t="s">
        <v>5</v>
      </c>
      <c r="T2" t="s">
        <v>6</v>
      </c>
      <c r="U2" t="s">
        <v>9</v>
      </c>
      <c r="X2" t="s">
        <v>0</v>
      </c>
      <c r="Y2" t="s">
        <v>1</v>
      </c>
      <c r="Z2" t="s">
        <v>2</v>
      </c>
      <c r="AA2" t="s">
        <v>3</v>
      </c>
    </row>
    <row r="3" spans="3:27" x14ac:dyDescent="0.25">
      <c r="C3">
        <v>0</v>
      </c>
      <c r="D3">
        <f t="shared" ref="D3:D5" si="0">((4/3)*PI()*((C3/2)^3))</f>
        <v>0</v>
      </c>
      <c r="E3">
        <v>0</v>
      </c>
      <c r="F3">
        <v>100</v>
      </c>
      <c r="H3">
        <v>0</v>
      </c>
      <c r="I3">
        <f t="shared" ref="I3" si="1">((4/3)*PI()*((H3/2)^3))</f>
        <v>0</v>
      </c>
      <c r="J3">
        <v>0</v>
      </c>
      <c r="K3">
        <v>100</v>
      </c>
      <c r="M3">
        <v>0</v>
      </c>
      <c r="N3">
        <f t="shared" ref="N3" si="2">((4/3)*PI()*((M3/2)^3))</f>
        <v>0</v>
      </c>
      <c r="O3">
        <v>0</v>
      </c>
      <c r="P3">
        <v>100</v>
      </c>
      <c r="R3">
        <v>0</v>
      </c>
      <c r="S3">
        <f t="shared" ref="S3" si="3">((4/3)*PI()*((R3/2)^3))</f>
        <v>0</v>
      </c>
      <c r="T3">
        <v>0</v>
      </c>
      <c r="U3">
        <v>100</v>
      </c>
      <c r="X3">
        <f>F3*0.016</f>
        <v>1.6</v>
      </c>
      <c r="Y3">
        <f>K3*0.016</f>
        <v>1.6</v>
      </c>
      <c r="Z3">
        <f>P3*0.016</f>
        <v>1.6</v>
      </c>
      <c r="AA3">
        <f>U3*0.016</f>
        <v>1.6</v>
      </c>
    </row>
    <row r="4" spans="3:27" x14ac:dyDescent="0.25">
      <c r="C4">
        <v>10</v>
      </c>
      <c r="D4">
        <f t="shared" si="0"/>
        <v>523.59877559829886</v>
      </c>
      <c r="E4">
        <v>523.59877559829886</v>
      </c>
      <c r="F4">
        <f>((D4-E4)/D4)*100+100</f>
        <v>100</v>
      </c>
      <c r="H4">
        <v>10</v>
      </c>
      <c r="I4">
        <f>((4/3)*PI()*((H4/2)^3))</f>
        <v>523.59877559829886</v>
      </c>
      <c r="J4">
        <v>523.59877559829886</v>
      </c>
      <c r="K4">
        <f>((I4-J4)/I4)*100+100</f>
        <v>100</v>
      </c>
      <c r="M4">
        <v>10</v>
      </c>
      <c r="N4">
        <f>((4/3)*PI()*((M4/2)^3))</f>
        <v>523.59877559829886</v>
      </c>
      <c r="O4">
        <v>523.59877559829886</v>
      </c>
      <c r="P4">
        <f>((N4-O4)/N4)*100+100</f>
        <v>100</v>
      </c>
      <c r="R4">
        <v>10</v>
      </c>
      <c r="S4">
        <f>((4/3)*PI()*((R4/2)^3))</f>
        <v>523.59877559829886</v>
      </c>
      <c r="T4">
        <v>523.59877559829886</v>
      </c>
      <c r="U4">
        <f>((S4-T4)/S4)*100+100</f>
        <v>100</v>
      </c>
      <c r="X4">
        <f>F4*0.016</f>
        <v>1.6</v>
      </c>
      <c r="Y4">
        <f>K4*0.016</f>
        <v>1.6</v>
      </c>
      <c r="Z4">
        <f t="shared" ref="Z4:Z12" si="4">P4*0.016</f>
        <v>1.6</v>
      </c>
      <c r="AA4">
        <f t="shared" ref="AA4:AA12" si="5">U4*0.016</f>
        <v>1.6</v>
      </c>
    </row>
    <row r="5" spans="3:27" x14ac:dyDescent="0.25">
      <c r="C5">
        <v>100</v>
      </c>
      <c r="D5">
        <f t="shared" si="0"/>
        <v>523598.77559829882</v>
      </c>
      <c r="E5">
        <v>523598.77559829882</v>
      </c>
      <c r="F5">
        <f>((D5-E5)/D5)*100+100</f>
        <v>100</v>
      </c>
      <c r="H5">
        <v>100</v>
      </c>
      <c r="I5">
        <f>((4/3)*PI()*((H5/2)^3))</f>
        <v>523598.77559829882</v>
      </c>
      <c r="J5">
        <v>523598.77559829882</v>
      </c>
      <c r="K5">
        <f>((I5-J5)/I5)*100+100</f>
        <v>100</v>
      </c>
      <c r="M5">
        <v>100</v>
      </c>
      <c r="N5">
        <f>((4/3)*PI()*((M5/2)^3))</f>
        <v>523598.77559829882</v>
      </c>
      <c r="O5">
        <f>((4/3)*PI()*(((M5-50)/2))^3)</f>
        <v>65449.846949787352</v>
      </c>
      <c r="P5">
        <f>((N5-O5)/N5)*100</f>
        <v>87.5</v>
      </c>
      <c r="R5">
        <v>100</v>
      </c>
      <c r="S5">
        <f>((4/3)*PI()*((R5/2)^3))</f>
        <v>523598.77559829882</v>
      </c>
      <c r="T5">
        <f>((4/3)*PI()*(((R5-10)/2))^3)</f>
        <v>381703.50741115981</v>
      </c>
      <c r="U5">
        <f>((S5-T5)/S5)*100</f>
        <v>27.100000000000009</v>
      </c>
      <c r="X5">
        <f>F5*0.016</f>
        <v>1.6</v>
      </c>
      <c r="Y5">
        <f t="shared" ref="Y5:Y12" si="6">K5*0.016</f>
        <v>1.6</v>
      </c>
      <c r="Z5">
        <f>P5*0.016</f>
        <v>1.4000000000000001</v>
      </c>
      <c r="AA5">
        <f t="shared" si="5"/>
        <v>0.43360000000000015</v>
      </c>
    </row>
    <row r="6" spans="3:27" x14ac:dyDescent="0.25">
      <c r="C6">
        <v>1000</v>
      </c>
      <c r="D6">
        <f>((4/3)*PI()*((C6/2)^3))</f>
        <v>523598775.59829879</v>
      </c>
      <c r="E6">
        <f>((4/3)*PI()*(((C6-200)/2))^3)</f>
        <v>268082573.10632899</v>
      </c>
      <c r="F6">
        <f t="shared" ref="F6:F11" si="7">((D6-E6)/D6)*100</f>
        <v>48.8</v>
      </c>
      <c r="H6">
        <v>1000</v>
      </c>
      <c r="I6">
        <f>((4/3)*PI()*((H6/2)^3))</f>
        <v>523598775.59829879</v>
      </c>
      <c r="J6">
        <f>((4/3)*PI()*(((H6-100)/2))^3)</f>
        <v>381703507.41115981</v>
      </c>
      <c r="K6">
        <f>((I6-J6)/I6)*100</f>
        <v>27.1</v>
      </c>
      <c r="M6">
        <v>1000</v>
      </c>
      <c r="N6">
        <f>((4/3)*PI()*((M6/2)^3))</f>
        <v>523598775.59829879</v>
      </c>
      <c r="O6">
        <f>((4/3)*PI()*(((M6-50)/2))^3)</f>
        <v>448920500.22859144</v>
      </c>
      <c r="P6">
        <f>((N6-O6)/N6)*100</f>
        <v>14.262499999999998</v>
      </c>
      <c r="R6">
        <v>1000</v>
      </c>
      <c r="S6">
        <f>((4/3)*PI()*((R6/2)^3))</f>
        <v>523598775.59829879</v>
      </c>
      <c r="T6">
        <f>((4/3)*PI()*(((R6-10)/2))^3)</f>
        <v>508047368.36425376</v>
      </c>
      <c r="U6">
        <f>((S6-T6)/S6)*100</f>
        <v>2.9700999999999915</v>
      </c>
      <c r="X6">
        <f t="shared" ref="X6:X12" si="8">F6*0.016</f>
        <v>0.78079999999999994</v>
      </c>
      <c r="Y6">
        <f t="shared" si="6"/>
        <v>0.43360000000000004</v>
      </c>
      <c r="Z6">
        <f t="shared" si="4"/>
        <v>0.22819999999999996</v>
      </c>
      <c r="AA6">
        <f t="shared" si="5"/>
        <v>4.7521599999999865E-2</v>
      </c>
    </row>
    <row r="7" spans="3:27" x14ac:dyDescent="0.25">
      <c r="C7">
        <v>10000</v>
      </c>
      <c r="D7">
        <f t="shared" ref="D7:D12" si="9">((4/3)*PI()*((C7/2)^3))</f>
        <v>523598775598.29883</v>
      </c>
      <c r="E7">
        <f t="shared" ref="E7:E12" si="10">((4/3)*PI()*(((C7-200)/2))^3)</f>
        <v>492806978802.91406</v>
      </c>
      <c r="F7">
        <f t="shared" si="7"/>
        <v>5.8808000000000016</v>
      </c>
      <c r="H7">
        <v>10000</v>
      </c>
      <c r="I7">
        <f t="shared" ref="I7:I12" si="11">((4/3)*PI()*((H7/2)^3))</f>
        <v>523598775598.29883</v>
      </c>
      <c r="J7">
        <f t="shared" ref="J7:J12" si="12">((4/3)*PI()*(((H7-100)/2))^3)</f>
        <v>508047368364.25372</v>
      </c>
      <c r="K7">
        <f t="shared" ref="K7:K12" si="13">((I7-J7)/I7)*100</f>
        <v>2.9701000000000062</v>
      </c>
      <c r="M7">
        <v>10000</v>
      </c>
      <c r="N7">
        <f t="shared" ref="N7:N12" si="14">((4/3)*PI()*((M7/2)^3))</f>
        <v>523598775598.29883</v>
      </c>
      <c r="O7">
        <f t="shared" ref="O7:O12" si="15">((4/3)*PI()*(((M7-50)/2))^3)</f>
        <v>515783998422.64728</v>
      </c>
      <c r="P7">
        <f t="shared" ref="P7:P12" si="16">((N7-O7)/N7)*100</f>
        <v>1.4925124999999981</v>
      </c>
      <c r="R7">
        <v>10000</v>
      </c>
      <c r="S7">
        <f t="shared" ref="S7:S12" si="17">((4/3)*PI()*((R7/2)^3))</f>
        <v>523598775598.29883</v>
      </c>
      <c r="T7">
        <f t="shared" ref="T7:T12" si="18">((4/3)*PI()*(((R7-10)/2))^3)</f>
        <v>522029549544.23193</v>
      </c>
      <c r="U7">
        <f t="shared" ref="U7:U12" si="19">((S7-T7)/S7)*100</f>
        <v>0.2997001000000033</v>
      </c>
      <c r="X7">
        <f t="shared" si="8"/>
        <v>9.4092800000000032E-2</v>
      </c>
      <c r="Y7">
        <f t="shared" si="6"/>
        <v>4.7521600000000101E-2</v>
      </c>
      <c r="Z7">
        <f t="shared" si="4"/>
        <v>2.388019999999997E-2</v>
      </c>
      <c r="AA7">
        <f t="shared" si="5"/>
        <v>4.7952016000000529E-3</v>
      </c>
    </row>
    <row r="8" spans="3:27" x14ac:dyDescent="0.25">
      <c r="C8">
        <v>100000</v>
      </c>
      <c r="D8">
        <f t="shared" si="9"/>
        <v>523598775598298.81</v>
      </c>
      <c r="E8">
        <f t="shared" si="10"/>
        <v>520463461941226</v>
      </c>
      <c r="F8">
        <f t="shared" si="7"/>
        <v>0.59880079999999891</v>
      </c>
      <c r="H8">
        <v>100000</v>
      </c>
      <c r="I8">
        <f t="shared" si="11"/>
        <v>523598775598298.81</v>
      </c>
      <c r="J8">
        <f t="shared" si="12"/>
        <v>522029549544231.94</v>
      </c>
      <c r="K8">
        <f t="shared" si="13"/>
        <v>0.29970009999999964</v>
      </c>
      <c r="M8">
        <v>100000</v>
      </c>
      <c r="N8">
        <f t="shared" si="14"/>
        <v>523598775598298.81</v>
      </c>
      <c r="O8">
        <f t="shared" si="15"/>
        <v>522813770068533.25</v>
      </c>
      <c r="P8">
        <f t="shared" si="16"/>
        <v>0.14992501249999352</v>
      </c>
      <c r="R8">
        <v>100000</v>
      </c>
      <c r="S8">
        <f t="shared" si="17"/>
        <v>523598775598298.81</v>
      </c>
      <c r="T8">
        <f t="shared" si="18"/>
        <v>523441711673059</v>
      </c>
      <c r="U8">
        <f t="shared" si="19"/>
        <v>2.9997000099998474E-2</v>
      </c>
      <c r="X8">
        <f t="shared" si="8"/>
        <v>9.5808127999999822E-3</v>
      </c>
      <c r="Y8">
        <f t="shared" si="6"/>
        <v>4.7952015999999939E-3</v>
      </c>
      <c r="Z8">
        <f t="shared" si="4"/>
        <v>2.3988001999998964E-3</v>
      </c>
      <c r="AA8">
        <f t="shared" si="5"/>
        <v>4.7995200159997559E-4</v>
      </c>
    </row>
    <row r="9" spans="3:27" x14ac:dyDescent="0.25">
      <c r="C9">
        <v>1000000</v>
      </c>
      <c r="D9">
        <f t="shared" si="9"/>
        <v>5.2359877559829882E+17</v>
      </c>
      <c r="E9">
        <f t="shared" si="10"/>
        <v>5.232846791606041E+17</v>
      </c>
      <c r="F9">
        <f t="shared" si="7"/>
        <v>5.9988000800004257E-2</v>
      </c>
      <c r="H9">
        <v>1000000</v>
      </c>
      <c r="I9">
        <f t="shared" si="11"/>
        <v>5.2359877559829882E+17</v>
      </c>
      <c r="J9">
        <f t="shared" si="12"/>
        <v>5.2344171167305901E+17</v>
      </c>
      <c r="K9">
        <f t="shared" si="13"/>
        <v>2.9997000099997617E-2</v>
      </c>
      <c r="M9">
        <v>1000000</v>
      </c>
      <c r="N9">
        <f t="shared" si="14"/>
        <v>5.2359877559829882E+17</v>
      </c>
      <c r="O9">
        <f t="shared" si="15"/>
        <v>5.2352023970888442E+17</v>
      </c>
      <c r="P9">
        <f t="shared" si="16"/>
        <v>1.4999250012504262E-2</v>
      </c>
      <c r="R9">
        <v>1000000</v>
      </c>
      <c r="S9">
        <f t="shared" si="17"/>
        <v>5.2359877559829882E+17</v>
      </c>
      <c r="T9">
        <f t="shared" si="18"/>
        <v>5.2358306779210995E+17</v>
      </c>
      <c r="U9">
        <f t="shared" si="19"/>
        <v>2.9999700001046058E-3</v>
      </c>
      <c r="X9">
        <f t="shared" si="8"/>
        <v>9.5980801280006812E-4</v>
      </c>
      <c r="Y9">
        <f t="shared" si="6"/>
        <v>4.7995200159996188E-4</v>
      </c>
      <c r="Z9">
        <f t="shared" si="4"/>
        <v>2.3998800020006819E-4</v>
      </c>
      <c r="AA9">
        <f t="shared" si="5"/>
        <v>4.7999520001673691E-5</v>
      </c>
    </row>
    <row r="10" spans="3:27" x14ac:dyDescent="0.25">
      <c r="C10">
        <v>10000000</v>
      </c>
      <c r="D10">
        <f t="shared" si="9"/>
        <v>5.2359877559829882E+20</v>
      </c>
      <c r="E10">
        <f t="shared" si="10"/>
        <v>5.2356736030007722E+20</v>
      </c>
      <c r="F10">
        <f t="shared" si="7"/>
        <v>5.9998800008093317E-3</v>
      </c>
      <c r="H10">
        <v>10000000</v>
      </c>
      <c r="I10">
        <f t="shared" si="11"/>
        <v>5.2359877559829882E+20</v>
      </c>
      <c r="J10">
        <f t="shared" si="12"/>
        <v>5.2358306779210993E+20</v>
      </c>
      <c r="K10">
        <f t="shared" si="13"/>
        <v>2.9999700001107662E-3</v>
      </c>
      <c r="M10">
        <v>10000000</v>
      </c>
      <c r="N10">
        <f t="shared" si="14"/>
        <v>5.2359877559829882E+20</v>
      </c>
      <c r="O10">
        <f t="shared" si="15"/>
        <v>5.2359092165593471E+20</v>
      </c>
      <c r="P10">
        <f t="shared" si="16"/>
        <v>1.4999925000085056E-3</v>
      </c>
      <c r="R10">
        <v>10000000</v>
      </c>
      <c r="S10">
        <f t="shared" si="17"/>
        <v>5.2359877559829882E+20</v>
      </c>
      <c r="T10">
        <f t="shared" si="18"/>
        <v>5.2359720480354278E+20</v>
      </c>
      <c r="U10">
        <f t="shared" si="19"/>
        <v>2.9999970000922047E-4</v>
      </c>
      <c r="X10">
        <f t="shared" si="8"/>
        <v>9.5998080012949308E-5</v>
      </c>
      <c r="Y10">
        <f t="shared" si="6"/>
        <v>4.7999520001772259E-5</v>
      </c>
      <c r="Z10">
        <f t="shared" si="4"/>
        <v>2.399988000013609E-5</v>
      </c>
      <c r="AA10">
        <f t="shared" si="5"/>
        <v>4.7999952001475279E-6</v>
      </c>
    </row>
    <row r="11" spans="3:27" x14ac:dyDescent="0.25">
      <c r="C11">
        <v>100000000</v>
      </c>
      <c r="D11">
        <f t="shared" si="9"/>
        <v>5.2359877559829879E+23</v>
      </c>
      <c r="E11">
        <f t="shared" si="10"/>
        <v>5.2359563401192837E+23</v>
      </c>
      <c r="F11">
        <f t="shared" si="7"/>
        <v>5.9999880000266548E-4</v>
      </c>
      <c r="H11">
        <v>100000000</v>
      </c>
      <c r="I11">
        <f t="shared" si="11"/>
        <v>5.2359877559829879E+23</v>
      </c>
      <c r="J11">
        <f t="shared" si="12"/>
        <v>5.2359720480354283E+23</v>
      </c>
      <c r="K11">
        <f t="shared" si="13"/>
        <v>2.9999969999249855E-4</v>
      </c>
      <c r="M11">
        <v>100000000</v>
      </c>
      <c r="N11">
        <f t="shared" si="14"/>
        <v>5.2359877559829879E+23</v>
      </c>
      <c r="O11">
        <f t="shared" si="15"/>
        <v>5.2359799020052812E+23</v>
      </c>
      <c r="P11">
        <f t="shared" si="16"/>
        <v>1.499999249940407E-4</v>
      </c>
      <c r="R11">
        <v>100000000</v>
      </c>
      <c r="S11">
        <f t="shared" si="17"/>
        <v>5.2359877559829879E+23</v>
      </c>
      <c r="T11">
        <f t="shared" si="18"/>
        <v>5.2359861851868187E+23</v>
      </c>
      <c r="U11">
        <f t="shared" si="19"/>
        <v>2.9999996990251988E-5</v>
      </c>
      <c r="X11">
        <f t="shared" si="8"/>
        <v>9.5999808000426475E-6</v>
      </c>
      <c r="Y11">
        <f t="shared" si="6"/>
        <v>4.7999951998799773E-6</v>
      </c>
      <c r="Z11">
        <f t="shared" si="4"/>
        <v>2.3999987999046514E-6</v>
      </c>
      <c r="AA11">
        <f t="shared" si="5"/>
        <v>4.7999995184403179E-7</v>
      </c>
    </row>
    <row r="12" spans="3:27" x14ac:dyDescent="0.25">
      <c r="C12">
        <v>1000000000</v>
      </c>
      <c r="D12">
        <f t="shared" si="9"/>
        <v>5.2359877559829885E+26</v>
      </c>
      <c r="E12">
        <f t="shared" si="10"/>
        <v>5.2359846143909628E+26</v>
      </c>
      <c r="F12">
        <f t="shared" ref="F12" si="20">((D12-E12)/D12)*100</f>
        <v>5.999998800805744E-5</v>
      </c>
      <c r="H12">
        <v>1000000000</v>
      </c>
      <c r="I12">
        <f t="shared" si="11"/>
        <v>5.2359877559829885E+26</v>
      </c>
      <c r="J12">
        <f t="shared" si="12"/>
        <v>5.2359861851868183E+26</v>
      </c>
      <c r="K12">
        <f t="shared" si="13"/>
        <v>2.9999997009528527E-5</v>
      </c>
      <c r="M12">
        <v>1000000000</v>
      </c>
      <c r="N12">
        <f t="shared" si="14"/>
        <v>5.2359877559829885E+26</v>
      </c>
      <c r="O12">
        <f t="shared" si="15"/>
        <v>5.2359869705848646E+26</v>
      </c>
      <c r="P12">
        <f t="shared" si="16"/>
        <v>1.4999999246295874E-5</v>
      </c>
      <c r="R12">
        <v>1000000000</v>
      </c>
      <c r="S12">
        <f t="shared" si="17"/>
        <v>5.2359877559829885E+26</v>
      </c>
      <c r="T12">
        <f t="shared" si="18"/>
        <v>5.2359875989033571E+26</v>
      </c>
      <c r="U12">
        <f t="shared" si="19"/>
        <v>2.9999999752539262E-6</v>
      </c>
      <c r="X12">
        <f t="shared" si="8"/>
        <v>9.5999980812891911E-7</v>
      </c>
      <c r="Y12">
        <f t="shared" si="6"/>
        <v>4.799999521524564E-7</v>
      </c>
      <c r="Z12">
        <f t="shared" si="4"/>
        <v>2.3999998794073399E-7</v>
      </c>
      <c r="AA12">
        <f t="shared" si="5"/>
        <v>4.799999960406282E-8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Daly</dc:creator>
  <cp:lastModifiedBy>Luke Daly</cp:lastModifiedBy>
  <dcterms:created xsi:type="dcterms:W3CDTF">2019-05-28T22:15:45Z</dcterms:created>
  <dcterms:modified xsi:type="dcterms:W3CDTF">2020-03-27T16:32:21Z</dcterms:modified>
</cp:coreProperties>
</file>