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n\Desktop\"/>
    </mc:Choice>
  </mc:AlternateContent>
  <xr:revisionPtr revIDLastSave="0" documentId="8_{F9FFB52E-CB94-4C86-9DFC-5BE1098A57D2}" xr6:coauthVersionLast="46" xr6:coauthVersionMax="46" xr10:uidLastSave="{00000000-0000-0000-0000-000000000000}"/>
  <bookViews>
    <workbookView xWindow="-108" yWindow="-108" windowWidth="23256" windowHeight="12576" tabRatio="898" xr2:uid="{DA713F32-E752-471C-9F57-86C757FAA22A}"/>
  </bookViews>
  <sheets>
    <sheet name="Reagent survival " sheetId="11" r:id="rId1"/>
    <sheet name="kd regeant test" sheetId="8" r:id="rId2"/>
    <sheet name="p400-1 dsRNA" sheetId="4" r:id="rId3"/>
    <sheet name="p400-2 dsRNA" sheetId="3" r:id="rId4"/>
    <sheet name="Ago-2 dsRNA" sheetId="1" r:id="rId5"/>
    <sheet name="E75-1 dsRNA" sheetId="5" r:id="rId6"/>
    <sheet name="E75-2 dsRNA" sheetId="6" r:id="rId7"/>
    <sheet name="in vitro" sheetId="10" r:id="rId8"/>
    <sheet name="si vs ds in vivo" sheetId="7" r:id="rId9"/>
    <sheet name="purification survival" sheetId="12" r:id="rId10"/>
    <sheet name="survival H20 vs PBS 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0" l="1"/>
  <c r="E38" i="10"/>
  <c r="E26" i="10"/>
  <c r="E14" i="10"/>
  <c r="E47" i="10" l="1"/>
  <c r="E44" i="10"/>
  <c r="E41" i="10"/>
  <c r="E35" i="10"/>
  <c r="E32" i="10"/>
  <c r="E29" i="10"/>
  <c r="F29" i="10" s="1"/>
  <c r="G47" i="10" s="1"/>
  <c r="H47" i="10" s="1"/>
  <c r="E23" i="10"/>
  <c r="E20" i="10"/>
  <c r="E17" i="10"/>
  <c r="E11" i="10"/>
  <c r="E8" i="10"/>
  <c r="E5" i="10"/>
  <c r="F5" i="10" s="1"/>
  <c r="G11" i="10" l="1"/>
  <c r="G5" i="10"/>
  <c r="H5" i="10" s="1"/>
  <c r="I29" i="10" s="1"/>
  <c r="G8" i="10"/>
  <c r="G14" i="10"/>
  <c r="H14" i="10" s="1"/>
  <c r="I38" i="10" s="1"/>
  <c r="G26" i="10"/>
  <c r="H26" i="10" s="1"/>
  <c r="I50" i="10" s="1"/>
  <c r="G23" i="10"/>
  <c r="H23" i="10" s="1"/>
  <c r="I47" i="10" s="1"/>
  <c r="J47" i="10" s="1"/>
  <c r="K47" i="10" s="1"/>
  <c r="G50" i="10"/>
  <c r="H50" i="10" s="1"/>
  <c r="G38" i="10"/>
  <c r="H38" i="10" s="1"/>
  <c r="J38" i="10" s="1"/>
  <c r="K38" i="10" s="1"/>
  <c r="G17" i="10"/>
  <c r="H17" i="10" s="1"/>
  <c r="I41" i="10" s="1"/>
  <c r="G20" i="10"/>
  <c r="H20" i="10" s="1"/>
  <c r="I44" i="10" s="1"/>
  <c r="H8" i="10"/>
  <c r="I32" i="10" s="1"/>
  <c r="H11" i="10"/>
  <c r="I35" i="10" s="1"/>
  <c r="G29" i="10"/>
  <c r="H29" i="10" s="1"/>
  <c r="G35" i="10"/>
  <c r="H35" i="10" s="1"/>
  <c r="G44" i="10"/>
  <c r="H44" i="10" s="1"/>
  <c r="G32" i="10"/>
  <c r="H32" i="10" s="1"/>
  <c r="G41" i="10"/>
  <c r="H41" i="10" s="1"/>
  <c r="B61" i="8"/>
  <c r="E114" i="8"/>
  <c r="E111" i="8"/>
  <c r="E108" i="8"/>
  <c r="E105" i="8"/>
  <c r="E102" i="8"/>
  <c r="E99" i="8"/>
  <c r="E96" i="8"/>
  <c r="E93" i="8"/>
  <c r="E90" i="8"/>
  <c r="E87" i="8"/>
  <c r="E84" i="8"/>
  <c r="E81" i="8"/>
  <c r="E76" i="8"/>
  <c r="E73" i="8"/>
  <c r="E70" i="8"/>
  <c r="E67" i="8"/>
  <c r="E64" i="8"/>
  <c r="E61" i="8"/>
  <c r="E58" i="8"/>
  <c r="E55" i="8"/>
  <c r="E52" i="8"/>
  <c r="E49" i="8"/>
  <c r="E46" i="8"/>
  <c r="E43" i="8"/>
  <c r="E38" i="8"/>
  <c r="E35" i="8"/>
  <c r="E32" i="8"/>
  <c r="E29" i="8"/>
  <c r="E26" i="8"/>
  <c r="E23" i="8"/>
  <c r="E20" i="8"/>
  <c r="E17" i="8"/>
  <c r="E14" i="8"/>
  <c r="E11" i="8"/>
  <c r="E8" i="8"/>
  <c r="E5" i="8"/>
  <c r="E76" i="7"/>
  <c r="E73" i="7"/>
  <c r="E70" i="7"/>
  <c r="E67" i="7"/>
  <c r="E64" i="7"/>
  <c r="E61" i="7"/>
  <c r="E58" i="7"/>
  <c r="E55" i="7"/>
  <c r="E52" i="7"/>
  <c r="E49" i="7"/>
  <c r="E46" i="7"/>
  <c r="E43" i="7"/>
  <c r="E38" i="7"/>
  <c r="E35" i="7"/>
  <c r="E32" i="7"/>
  <c r="E29" i="7"/>
  <c r="E26" i="7"/>
  <c r="E23" i="7"/>
  <c r="F23" i="7" s="1"/>
  <c r="E20" i="7"/>
  <c r="E17" i="7"/>
  <c r="E14" i="7"/>
  <c r="E11" i="7"/>
  <c r="E8" i="7"/>
  <c r="E5" i="7"/>
  <c r="E14" i="5"/>
  <c r="E229" i="5"/>
  <c r="E226" i="5"/>
  <c r="E223" i="5"/>
  <c r="E220" i="5"/>
  <c r="E217" i="5"/>
  <c r="E214" i="5"/>
  <c r="E211" i="5"/>
  <c r="E208" i="5"/>
  <c r="E205" i="5"/>
  <c r="E202" i="5"/>
  <c r="E199" i="5"/>
  <c r="E196" i="5"/>
  <c r="E191" i="5"/>
  <c r="E188" i="5"/>
  <c r="E185" i="5"/>
  <c r="E182" i="5"/>
  <c r="E179" i="5"/>
  <c r="E176" i="5"/>
  <c r="E173" i="5"/>
  <c r="E170" i="5"/>
  <c r="E167" i="5"/>
  <c r="E164" i="5"/>
  <c r="E161" i="5"/>
  <c r="E158" i="5"/>
  <c r="E153" i="5"/>
  <c r="E150" i="5"/>
  <c r="E147" i="5"/>
  <c r="E144" i="5"/>
  <c r="E141" i="5"/>
  <c r="E138" i="5"/>
  <c r="E135" i="5"/>
  <c r="E132" i="5"/>
  <c r="E129" i="5"/>
  <c r="E126" i="5"/>
  <c r="E123" i="5"/>
  <c r="E120" i="5"/>
  <c r="E114" i="5"/>
  <c r="E111" i="5"/>
  <c r="E108" i="5"/>
  <c r="E105" i="5"/>
  <c r="E102" i="5"/>
  <c r="E99" i="5"/>
  <c r="E96" i="5"/>
  <c r="E93" i="5"/>
  <c r="E90" i="5"/>
  <c r="E87" i="5"/>
  <c r="E84" i="5"/>
  <c r="E81" i="5"/>
  <c r="E76" i="5"/>
  <c r="E73" i="5"/>
  <c r="E70" i="5"/>
  <c r="E67" i="5"/>
  <c r="E64" i="5"/>
  <c r="E61" i="5"/>
  <c r="E58" i="5"/>
  <c r="E55" i="5"/>
  <c r="E52" i="5"/>
  <c r="E49" i="5"/>
  <c r="E46" i="5"/>
  <c r="E43" i="5"/>
  <c r="E38" i="5"/>
  <c r="E35" i="5"/>
  <c r="E32" i="5"/>
  <c r="E29" i="5"/>
  <c r="E26" i="5"/>
  <c r="E23" i="5"/>
  <c r="E20" i="5"/>
  <c r="E17" i="5"/>
  <c r="E11" i="5"/>
  <c r="E8" i="5"/>
  <c r="E5" i="5"/>
  <c r="F120" i="5" l="1"/>
  <c r="G123" i="5" s="1"/>
  <c r="H123" i="5" s="1"/>
  <c r="I141" i="5" s="1"/>
  <c r="F196" i="5"/>
  <c r="G205" i="5" s="1"/>
  <c r="H205" i="5" s="1"/>
  <c r="J223" i="5" s="1"/>
  <c r="F214" i="5"/>
  <c r="G226" i="5" s="1"/>
  <c r="H226" i="5" s="1"/>
  <c r="J50" i="10"/>
  <c r="K50" i="10" s="1"/>
  <c r="J41" i="10"/>
  <c r="K41" i="10" s="1"/>
  <c r="F5" i="8"/>
  <c r="G17" i="8" s="1"/>
  <c r="H17" i="8" s="1"/>
  <c r="I35" i="8" s="1"/>
  <c r="J35" i="10"/>
  <c r="K35" i="10" s="1"/>
  <c r="J44" i="10"/>
  <c r="K44" i="10" s="1"/>
  <c r="J29" i="10"/>
  <c r="J32" i="10"/>
  <c r="K32" i="10" s="1"/>
  <c r="F99" i="8"/>
  <c r="G105" i="8" s="1"/>
  <c r="H105" i="8" s="1"/>
  <c r="F81" i="8"/>
  <c r="G90" i="8" s="1"/>
  <c r="H90" i="8" s="1"/>
  <c r="I108" i="8" s="1"/>
  <c r="F61" i="8"/>
  <c r="G73" i="8" s="1"/>
  <c r="H73" i="8" s="1"/>
  <c r="F23" i="8"/>
  <c r="G38" i="8" s="1"/>
  <c r="H38" i="8" s="1"/>
  <c r="G29" i="8"/>
  <c r="H29" i="8" s="1"/>
  <c r="F43" i="8"/>
  <c r="G67" i="8"/>
  <c r="H67" i="8" s="1"/>
  <c r="G76" i="8"/>
  <c r="H76" i="8" s="1"/>
  <c r="G64" i="8"/>
  <c r="H64" i="8" s="1"/>
  <c r="F61" i="7"/>
  <c r="G67" i="7" s="1"/>
  <c r="H67" i="7" s="1"/>
  <c r="F43" i="7"/>
  <c r="G55" i="7" s="1"/>
  <c r="H55" i="7" s="1"/>
  <c r="I73" i="7" s="1"/>
  <c r="F5" i="7"/>
  <c r="G11" i="7" s="1"/>
  <c r="H11" i="7" s="1"/>
  <c r="I29" i="7" s="1"/>
  <c r="G29" i="7"/>
  <c r="H29" i="7" s="1"/>
  <c r="G38" i="7"/>
  <c r="H38" i="7" s="1"/>
  <c r="G26" i="7"/>
  <c r="H26" i="7" s="1"/>
  <c r="G35" i="7"/>
  <c r="H35" i="7" s="1"/>
  <c r="G23" i="7"/>
  <c r="H23" i="7" s="1"/>
  <c r="G32" i="7"/>
  <c r="H32" i="7" s="1"/>
  <c r="F176" i="5"/>
  <c r="G188" i="5" s="1"/>
  <c r="H188" i="5" s="1"/>
  <c r="F158" i="5"/>
  <c r="G170" i="5" s="1"/>
  <c r="H170" i="5" s="1"/>
  <c r="I188" i="5" s="1"/>
  <c r="G167" i="5"/>
  <c r="H167" i="5" s="1"/>
  <c r="I185" i="5" s="1"/>
  <c r="F138" i="5"/>
  <c r="G141" i="5" s="1"/>
  <c r="H141" i="5" s="1"/>
  <c r="F61" i="5"/>
  <c r="G76" i="5" s="1"/>
  <c r="H76" i="5" s="1"/>
  <c r="F5" i="5"/>
  <c r="G14" i="5" s="1"/>
  <c r="H14" i="5" s="1"/>
  <c r="I32" i="5" s="1"/>
  <c r="G11" i="5"/>
  <c r="H11" i="5" s="1"/>
  <c r="I29" i="5" s="1"/>
  <c r="F23" i="5"/>
  <c r="G132" i="5"/>
  <c r="H132" i="5" s="1"/>
  <c r="I150" i="5" s="1"/>
  <c r="G120" i="5"/>
  <c r="H120" i="5" s="1"/>
  <c r="I138" i="5" s="1"/>
  <c r="G144" i="5"/>
  <c r="H144" i="5" s="1"/>
  <c r="G211" i="5"/>
  <c r="H211" i="5" s="1"/>
  <c r="J229" i="5" s="1"/>
  <c r="G196" i="5"/>
  <c r="H196" i="5" s="1"/>
  <c r="J214" i="5" s="1"/>
  <c r="G199" i="5"/>
  <c r="H199" i="5" s="1"/>
  <c r="J217" i="5" s="1"/>
  <c r="G70" i="5"/>
  <c r="H70" i="5" s="1"/>
  <c r="G153" i="5"/>
  <c r="H153" i="5" s="1"/>
  <c r="F43" i="5"/>
  <c r="F99" i="5"/>
  <c r="G220" i="5"/>
  <c r="H220" i="5" s="1"/>
  <c r="G229" i="5"/>
  <c r="H229" i="5" s="1"/>
  <c r="G214" i="5"/>
  <c r="H214" i="5" s="1"/>
  <c r="G223" i="5"/>
  <c r="H223" i="5" s="1"/>
  <c r="F81" i="5"/>
  <c r="E229" i="6"/>
  <c r="E226" i="6"/>
  <c r="E223" i="6"/>
  <c r="E220" i="6"/>
  <c r="E217" i="6"/>
  <c r="E214" i="6"/>
  <c r="E211" i="6"/>
  <c r="E208" i="6"/>
  <c r="E205" i="6"/>
  <c r="E202" i="6"/>
  <c r="E199" i="6"/>
  <c r="E196" i="6"/>
  <c r="E191" i="6"/>
  <c r="E188" i="6"/>
  <c r="E185" i="6"/>
  <c r="E182" i="6"/>
  <c r="E179" i="6"/>
  <c r="E176" i="6"/>
  <c r="F176" i="6" s="1"/>
  <c r="E173" i="6"/>
  <c r="E170" i="6"/>
  <c r="E167" i="6"/>
  <c r="E164" i="6"/>
  <c r="E161" i="6"/>
  <c r="E158" i="6"/>
  <c r="E153" i="6"/>
  <c r="E150" i="6"/>
  <c r="E147" i="6"/>
  <c r="E144" i="6"/>
  <c r="E141" i="6"/>
  <c r="E138" i="6"/>
  <c r="E135" i="6"/>
  <c r="E132" i="6"/>
  <c r="E129" i="6"/>
  <c r="E126" i="6"/>
  <c r="E123" i="6"/>
  <c r="E120" i="6"/>
  <c r="E114" i="6"/>
  <c r="E111" i="6"/>
  <c r="E108" i="6"/>
  <c r="E105" i="6"/>
  <c r="E102" i="6"/>
  <c r="E99" i="6"/>
  <c r="E96" i="6"/>
  <c r="E93" i="6"/>
  <c r="E90" i="6"/>
  <c r="E87" i="6"/>
  <c r="E84" i="6"/>
  <c r="E81" i="6"/>
  <c r="E76" i="6"/>
  <c r="E73" i="6"/>
  <c r="E70" i="6"/>
  <c r="E67" i="6"/>
  <c r="E64" i="6"/>
  <c r="E61" i="6"/>
  <c r="E58" i="6"/>
  <c r="E55" i="6"/>
  <c r="E52" i="6"/>
  <c r="E49" i="6"/>
  <c r="E46" i="6"/>
  <c r="E43" i="6"/>
  <c r="E38" i="6"/>
  <c r="E35" i="6"/>
  <c r="E32" i="6"/>
  <c r="E29" i="6"/>
  <c r="E26" i="6"/>
  <c r="E23" i="6"/>
  <c r="E20" i="6"/>
  <c r="E17" i="6"/>
  <c r="E14" i="6"/>
  <c r="E11" i="6"/>
  <c r="E8" i="6"/>
  <c r="E5" i="6"/>
  <c r="E229" i="4"/>
  <c r="E226" i="4"/>
  <c r="E223" i="4"/>
  <c r="E220" i="4"/>
  <c r="E217" i="4"/>
  <c r="E214" i="4"/>
  <c r="E211" i="4"/>
  <c r="E208" i="4"/>
  <c r="E205" i="4"/>
  <c r="E202" i="4"/>
  <c r="E199" i="4"/>
  <c r="E196" i="4"/>
  <c r="E191" i="4"/>
  <c r="E188" i="4"/>
  <c r="E185" i="4"/>
  <c r="E182" i="4"/>
  <c r="E179" i="4"/>
  <c r="E176" i="4"/>
  <c r="E173" i="4"/>
  <c r="E170" i="4"/>
  <c r="E167" i="4"/>
  <c r="E164" i="4"/>
  <c r="E161" i="4"/>
  <c r="E158" i="4"/>
  <c r="E153" i="4"/>
  <c r="E150" i="4"/>
  <c r="E147" i="4"/>
  <c r="E144" i="4"/>
  <c r="E141" i="4"/>
  <c r="F138" i="4" s="1"/>
  <c r="E138" i="4"/>
  <c r="E135" i="4"/>
  <c r="E132" i="4"/>
  <c r="E129" i="4"/>
  <c r="E126" i="4"/>
  <c r="E123" i="4"/>
  <c r="E120" i="4"/>
  <c r="E114" i="4"/>
  <c r="E111" i="4"/>
  <c r="E108" i="4"/>
  <c r="E105" i="4"/>
  <c r="E102" i="4"/>
  <c r="E99" i="4"/>
  <c r="E96" i="4"/>
  <c r="E93" i="4"/>
  <c r="E90" i="4"/>
  <c r="E87" i="4"/>
  <c r="E84" i="4"/>
  <c r="E81" i="4"/>
  <c r="E76" i="4"/>
  <c r="E73" i="4"/>
  <c r="E70" i="4"/>
  <c r="E67" i="4"/>
  <c r="E64" i="4"/>
  <c r="E61" i="4"/>
  <c r="E58" i="4"/>
  <c r="E55" i="4"/>
  <c r="E52" i="4"/>
  <c r="E49" i="4"/>
  <c r="E46" i="4"/>
  <c r="E43" i="4"/>
  <c r="E38" i="4"/>
  <c r="E35" i="4"/>
  <c r="E32" i="4"/>
  <c r="E29" i="4"/>
  <c r="E26" i="4"/>
  <c r="E23" i="4"/>
  <c r="E20" i="4"/>
  <c r="E17" i="4"/>
  <c r="E14" i="4"/>
  <c r="E11" i="4"/>
  <c r="E8" i="4"/>
  <c r="E5" i="4"/>
  <c r="G14" i="7" l="1"/>
  <c r="H14" i="7" s="1"/>
  <c r="I32" i="7" s="1"/>
  <c r="G70" i="7"/>
  <c r="H70" i="7" s="1"/>
  <c r="G8" i="7"/>
  <c r="H8" i="7" s="1"/>
  <c r="I26" i="7" s="1"/>
  <c r="J26" i="7" s="1"/>
  <c r="K26" i="7" s="1"/>
  <c r="G52" i="7"/>
  <c r="H52" i="7" s="1"/>
  <c r="I70" i="7" s="1"/>
  <c r="G20" i="7"/>
  <c r="H20" i="7" s="1"/>
  <c r="I38" i="7" s="1"/>
  <c r="J38" i="7" s="1"/>
  <c r="K38" i="7" s="1"/>
  <c r="J29" i="7"/>
  <c r="K29" i="7" s="1"/>
  <c r="G49" i="7"/>
  <c r="H49" i="7" s="1"/>
  <c r="I67" i="7" s="1"/>
  <c r="J67" i="7" s="1"/>
  <c r="K67" i="7" s="1"/>
  <c r="G17" i="7"/>
  <c r="H17" i="7" s="1"/>
  <c r="I35" i="7" s="1"/>
  <c r="J35" i="7" s="1"/>
  <c r="K35" i="7" s="1"/>
  <c r="G185" i="6"/>
  <c r="H185" i="6" s="1"/>
  <c r="J188" i="5"/>
  <c r="K188" i="5" s="1"/>
  <c r="G17" i="5"/>
  <c r="H17" i="5" s="1"/>
  <c r="I35" i="5" s="1"/>
  <c r="G217" i="5"/>
  <c r="H217" i="5" s="1"/>
  <c r="G5" i="5"/>
  <c r="H5" i="5" s="1"/>
  <c r="I23" i="5" s="1"/>
  <c r="G161" i="5"/>
  <c r="H161" i="5" s="1"/>
  <c r="I179" i="5" s="1"/>
  <c r="G173" i="5"/>
  <c r="H173" i="5" s="1"/>
  <c r="I191" i="5" s="1"/>
  <c r="G138" i="5"/>
  <c r="H138" i="5" s="1"/>
  <c r="J138" i="5" s="1"/>
  <c r="K138" i="5" s="1"/>
  <c r="G129" i="5"/>
  <c r="H129" i="5" s="1"/>
  <c r="I147" i="5" s="1"/>
  <c r="G147" i="5"/>
  <c r="H147" i="5" s="1"/>
  <c r="G126" i="5"/>
  <c r="H126" i="5" s="1"/>
  <c r="I144" i="5" s="1"/>
  <c r="G135" i="5"/>
  <c r="H135" i="5" s="1"/>
  <c r="I153" i="5" s="1"/>
  <c r="G191" i="5"/>
  <c r="H191" i="5" s="1"/>
  <c r="F120" i="4"/>
  <c r="G126" i="4" s="1"/>
  <c r="H126" i="4" s="1"/>
  <c r="I144" i="4" s="1"/>
  <c r="G14" i="8"/>
  <c r="H14" i="8" s="1"/>
  <c r="I32" i="8" s="1"/>
  <c r="G32" i="8"/>
  <c r="H32" i="8" s="1"/>
  <c r="G8" i="8"/>
  <c r="H8" i="8" s="1"/>
  <c r="I26" i="8" s="1"/>
  <c r="G20" i="8"/>
  <c r="H20" i="8" s="1"/>
  <c r="I38" i="8" s="1"/>
  <c r="G23" i="8"/>
  <c r="H23" i="8" s="1"/>
  <c r="G111" i="8"/>
  <c r="H111" i="8" s="1"/>
  <c r="G87" i="8"/>
  <c r="H87" i="8" s="1"/>
  <c r="I105" i="8" s="1"/>
  <c r="J105" i="8" s="1"/>
  <c r="K105" i="8" s="1"/>
  <c r="G84" i="8"/>
  <c r="H84" i="8" s="1"/>
  <c r="I102" i="8" s="1"/>
  <c r="G5" i="8"/>
  <c r="H5" i="8" s="1"/>
  <c r="I23" i="8" s="1"/>
  <c r="J23" i="8" s="1"/>
  <c r="K23" i="8" s="1"/>
  <c r="G11" i="8"/>
  <c r="H11" i="8" s="1"/>
  <c r="I29" i="8" s="1"/>
  <c r="J29" i="8" s="1"/>
  <c r="K29" i="8" s="1"/>
  <c r="F43" i="4"/>
  <c r="G58" i="4" s="1"/>
  <c r="H58" i="4" s="1"/>
  <c r="I76" i="4" s="1"/>
  <c r="F61" i="4"/>
  <c r="G67" i="4" s="1"/>
  <c r="H67" i="4" s="1"/>
  <c r="F99" i="6"/>
  <c r="G179" i="5"/>
  <c r="H179" i="5" s="1"/>
  <c r="J179" i="5" s="1"/>
  <c r="K179" i="5" s="1"/>
  <c r="G202" i="5"/>
  <c r="H202" i="5" s="1"/>
  <c r="J220" i="5" s="1"/>
  <c r="K220" i="5" s="1"/>
  <c r="G8" i="5"/>
  <c r="H8" i="5" s="1"/>
  <c r="I26" i="5" s="1"/>
  <c r="K217" i="5"/>
  <c r="G61" i="7"/>
  <c r="H61" i="7" s="1"/>
  <c r="G108" i="8"/>
  <c r="H108" i="8" s="1"/>
  <c r="J108" i="8" s="1"/>
  <c r="J38" i="8"/>
  <c r="K38" i="8" s="1"/>
  <c r="F81" i="6"/>
  <c r="G182" i="5"/>
  <c r="H182" i="5" s="1"/>
  <c r="G208" i="5"/>
  <c r="H208" i="5" s="1"/>
  <c r="J226" i="5" s="1"/>
  <c r="L223" i="5" s="1"/>
  <c r="G20" i="5"/>
  <c r="H20" i="5" s="1"/>
  <c r="I38" i="5" s="1"/>
  <c r="J32" i="7"/>
  <c r="K32" i="7" s="1"/>
  <c r="G64" i="7"/>
  <c r="H64" i="7" s="1"/>
  <c r="G102" i="8"/>
  <c r="H102" i="8" s="1"/>
  <c r="J32" i="8"/>
  <c r="F23" i="4"/>
  <c r="G29" i="4" s="1"/>
  <c r="H29" i="4" s="1"/>
  <c r="F158" i="6"/>
  <c r="G158" i="6" s="1"/>
  <c r="H158" i="6" s="1"/>
  <c r="I176" i="6" s="1"/>
  <c r="G185" i="5"/>
  <c r="H185" i="5" s="1"/>
  <c r="J185" i="5" s="1"/>
  <c r="J153" i="5"/>
  <c r="K153" i="5" s="1"/>
  <c r="G99" i="8"/>
  <c r="H99" i="8" s="1"/>
  <c r="F99" i="4"/>
  <c r="G105" i="4" s="1"/>
  <c r="H105" i="4" s="1"/>
  <c r="G176" i="5"/>
  <c r="H176" i="5" s="1"/>
  <c r="F196" i="4"/>
  <c r="G199" i="4" s="1"/>
  <c r="H199" i="4" s="1"/>
  <c r="I217" i="4" s="1"/>
  <c r="F214" i="4"/>
  <c r="G223" i="4" s="1"/>
  <c r="H223" i="4" s="1"/>
  <c r="G67" i="5"/>
  <c r="H67" i="5" s="1"/>
  <c r="J144" i="5"/>
  <c r="K144" i="5" s="1"/>
  <c r="J141" i="5"/>
  <c r="K141" i="5" s="1"/>
  <c r="G5" i="7"/>
  <c r="H5" i="7" s="1"/>
  <c r="I23" i="7" s="1"/>
  <c r="J23" i="7" s="1"/>
  <c r="G81" i="8"/>
  <c r="H81" i="8" s="1"/>
  <c r="I99" i="8" s="1"/>
  <c r="F81" i="4"/>
  <c r="G87" i="4" s="1"/>
  <c r="H87" i="4" s="1"/>
  <c r="I105" i="4" s="1"/>
  <c r="K229" i="5"/>
  <c r="J76" i="8"/>
  <c r="K76" i="8" s="1"/>
  <c r="F196" i="6"/>
  <c r="G208" i="6" s="1"/>
  <c r="H208" i="6" s="1"/>
  <c r="I226" i="6" s="1"/>
  <c r="L214" i="5"/>
  <c r="G96" i="8"/>
  <c r="H96" i="8" s="1"/>
  <c r="I114" i="8" s="1"/>
  <c r="N41" i="10"/>
  <c r="O41" i="10" s="1"/>
  <c r="K29" i="10"/>
  <c r="N29" i="10" s="1"/>
  <c r="O29" i="10" s="1"/>
  <c r="L29" i="10"/>
  <c r="L41" i="10"/>
  <c r="M41" i="10" s="1"/>
  <c r="P41" i="10" s="1"/>
  <c r="G114" i="8"/>
  <c r="H114" i="8" s="1"/>
  <c r="J114" i="8" s="1"/>
  <c r="K114" i="8" s="1"/>
  <c r="G93" i="8"/>
  <c r="H93" i="8" s="1"/>
  <c r="I111" i="8" s="1"/>
  <c r="J111" i="8" s="1"/>
  <c r="K111" i="8" s="1"/>
  <c r="G70" i="8"/>
  <c r="H70" i="8" s="1"/>
  <c r="G61" i="8"/>
  <c r="H61" i="8" s="1"/>
  <c r="G35" i="8"/>
  <c r="H35" i="8" s="1"/>
  <c r="J35" i="8" s="1"/>
  <c r="K35" i="8" s="1"/>
  <c r="G26" i="8"/>
  <c r="H26" i="8" s="1"/>
  <c r="J26" i="8" s="1"/>
  <c r="K26" i="8" s="1"/>
  <c r="K108" i="8"/>
  <c r="G52" i="8"/>
  <c r="H52" i="8" s="1"/>
  <c r="I70" i="8" s="1"/>
  <c r="G58" i="8"/>
  <c r="H58" i="8" s="1"/>
  <c r="I76" i="8" s="1"/>
  <c r="G46" i="8"/>
  <c r="H46" i="8" s="1"/>
  <c r="I64" i="8" s="1"/>
  <c r="J64" i="8" s="1"/>
  <c r="K64" i="8" s="1"/>
  <c r="G55" i="8"/>
  <c r="H55" i="8" s="1"/>
  <c r="I73" i="8" s="1"/>
  <c r="J73" i="8" s="1"/>
  <c r="K73" i="8" s="1"/>
  <c r="G43" i="8"/>
  <c r="H43" i="8" s="1"/>
  <c r="I61" i="8" s="1"/>
  <c r="G49" i="8"/>
  <c r="H49" i="8" s="1"/>
  <c r="I67" i="8" s="1"/>
  <c r="J67" i="8" s="1"/>
  <c r="K67" i="8" s="1"/>
  <c r="K32" i="8"/>
  <c r="G76" i="7"/>
  <c r="H76" i="7" s="1"/>
  <c r="G73" i="7"/>
  <c r="H73" i="7" s="1"/>
  <c r="J73" i="7" s="1"/>
  <c r="K73" i="7" s="1"/>
  <c r="G43" i="7"/>
  <c r="H43" i="7" s="1"/>
  <c r="I61" i="7" s="1"/>
  <c r="G46" i="7"/>
  <c r="H46" i="7" s="1"/>
  <c r="I64" i="7" s="1"/>
  <c r="G58" i="7"/>
  <c r="H58" i="7" s="1"/>
  <c r="I76" i="7" s="1"/>
  <c r="G164" i="5"/>
  <c r="H164" i="5" s="1"/>
  <c r="I182" i="5" s="1"/>
  <c r="G158" i="5"/>
  <c r="H158" i="5" s="1"/>
  <c r="I176" i="5" s="1"/>
  <c r="G150" i="5"/>
  <c r="H150" i="5" s="1"/>
  <c r="J150" i="5" s="1"/>
  <c r="K150" i="5" s="1"/>
  <c r="G73" i="5"/>
  <c r="H73" i="5" s="1"/>
  <c r="G64" i="5"/>
  <c r="H64" i="5" s="1"/>
  <c r="G61" i="5"/>
  <c r="H61" i="5" s="1"/>
  <c r="G96" i="5"/>
  <c r="H96" i="5" s="1"/>
  <c r="I114" i="5" s="1"/>
  <c r="G84" i="5"/>
  <c r="H84" i="5" s="1"/>
  <c r="I102" i="5" s="1"/>
  <c r="G90" i="5"/>
  <c r="H90" i="5" s="1"/>
  <c r="I108" i="5" s="1"/>
  <c r="G93" i="5"/>
  <c r="H93" i="5" s="1"/>
  <c r="I111" i="5" s="1"/>
  <c r="G87" i="5"/>
  <c r="H87" i="5" s="1"/>
  <c r="I105" i="5" s="1"/>
  <c r="G81" i="5"/>
  <c r="H81" i="5" s="1"/>
  <c r="I99" i="5" s="1"/>
  <c r="G111" i="5"/>
  <c r="H111" i="5" s="1"/>
  <c r="G99" i="5"/>
  <c r="H99" i="5" s="1"/>
  <c r="G102" i="5"/>
  <c r="H102" i="5" s="1"/>
  <c r="G105" i="5"/>
  <c r="H105" i="5" s="1"/>
  <c r="G114" i="5"/>
  <c r="H114" i="5" s="1"/>
  <c r="G108" i="5"/>
  <c r="H108" i="5" s="1"/>
  <c r="G35" i="5"/>
  <c r="H35" i="5" s="1"/>
  <c r="J35" i="5" s="1"/>
  <c r="K35" i="5" s="1"/>
  <c r="G23" i="5"/>
  <c r="H23" i="5" s="1"/>
  <c r="J23" i="5" s="1"/>
  <c r="G38" i="5"/>
  <c r="H38" i="5" s="1"/>
  <c r="G26" i="5"/>
  <c r="H26" i="5" s="1"/>
  <c r="J26" i="5" s="1"/>
  <c r="K26" i="5" s="1"/>
  <c r="G29" i="5"/>
  <c r="H29" i="5" s="1"/>
  <c r="J29" i="5" s="1"/>
  <c r="K29" i="5" s="1"/>
  <c r="G32" i="5"/>
  <c r="H32" i="5" s="1"/>
  <c r="J32" i="5" s="1"/>
  <c r="K223" i="5"/>
  <c r="K185" i="5"/>
  <c r="G52" i="5"/>
  <c r="H52" i="5" s="1"/>
  <c r="I70" i="5" s="1"/>
  <c r="J70" i="5" s="1"/>
  <c r="K70" i="5" s="1"/>
  <c r="G49" i="5"/>
  <c r="H49" i="5" s="1"/>
  <c r="I67" i="5" s="1"/>
  <c r="G43" i="5"/>
  <c r="H43" i="5" s="1"/>
  <c r="I61" i="5" s="1"/>
  <c r="G58" i="5"/>
  <c r="H58" i="5" s="1"/>
  <c r="I76" i="5" s="1"/>
  <c r="J76" i="5" s="1"/>
  <c r="K76" i="5" s="1"/>
  <c r="G55" i="5"/>
  <c r="H55" i="5" s="1"/>
  <c r="I73" i="5" s="1"/>
  <c r="G46" i="5"/>
  <c r="H46" i="5" s="1"/>
  <c r="I64" i="5" s="1"/>
  <c r="K214" i="5"/>
  <c r="G188" i="6"/>
  <c r="H188" i="6" s="1"/>
  <c r="G176" i="6"/>
  <c r="H176" i="6" s="1"/>
  <c r="F138" i="6"/>
  <c r="G141" i="6" s="1"/>
  <c r="H141" i="6" s="1"/>
  <c r="F43" i="6"/>
  <c r="G46" i="6" s="1"/>
  <c r="H46" i="6" s="1"/>
  <c r="I64" i="6" s="1"/>
  <c r="F23" i="6"/>
  <c r="G32" i="6" s="1"/>
  <c r="H32" i="6" s="1"/>
  <c r="F5" i="6"/>
  <c r="G14" i="6" s="1"/>
  <c r="H14" i="6" s="1"/>
  <c r="I32" i="6" s="1"/>
  <c r="G105" i="6"/>
  <c r="H105" i="6" s="1"/>
  <c r="G114" i="6"/>
  <c r="H114" i="6" s="1"/>
  <c r="G102" i="6"/>
  <c r="H102" i="6" s="1"/>
  <c r="G108" i="6"/>
  <c r="H108" i="6" s="1"/>
  <c r="G111" i="6"/>
  <c r="H111" i="6" s="1"/>
  <c r="G99" i="6"/>
  <c r="H99" i="6" s="1"/>
  <c r="G170" i="6"/>
  <c r="H170" i="6" s="1"/>
  <c r="I188" i="6" s="1"/>
  <c r="G164" i="6"/>
  <c r="H164" i="6" s="1"/>
  <c r="I182" i="6" s="1"/>
  <c r="G173" i="6"/>
  <c r="H173" i="6" s="1"/>
  <c r="I191" i="6" s="1"/>
  <c r="G29" i="6"/>
  <c r="H29" i="6" s="1"/>
  <c r="G38" i="6"/>
  <c r="H38" i="6" s="1"/>
  <c r="G23" i="6"/>
  <c r="H23" i="6" s="1"/>
  <c r="G90" i="6"/>
  <c r="H90" i="6" s="1"/>
  <c r="I108" i="6" s="1"/>
  <c r="G93" i="6"/>
  <c r="H93" i="6" s="1"/>
  <c r="I111" i="6" s="1"/>
  <c r="G81" i="6"/>
  <c r="H81" i="6" s="1"/>
  <c r="I99" i="6" s="1"/>
  <c r="G96" i="6"/>
  <c r="H96" i="6" s="1"/>
  <c r="I114" i="6" s="1"/>
  <c r="G84" i="6"/>
  <c r="H84" i="6" s="1"/>
  <c r="I102" i="6" s="1"/>
  <c r="G87" i="6"/>
  <c r="H87" i="6" s="1"/>
  <c r="I105" i="6" s="1"/>
  <c r="F61" i="6"/>
  <c r="G196" i="6"/>
  <c r="H196" i="6" s="1"/>
  <c r="I214" i="6" s="1"/>
  <c r="F214" i="6"/>
  <c r="F120" i="6"/>
  <c r="G182" i="6"/>
  <c r="H182" i="6" s="1"/>
  <c r="G191" i="6"/>
  <c r="H191" i="6" s="1"/>
  <c r="J191" i="6" s="1"/>
  <c r="K191" i="6" s="1"/>
  <c r="G179" i="6"/>
  <c r="H179" i="6" s="1"/>
  <c r="G23" i="4"/>
  <c r="H23" i="4" s="1"/>
  <c r="G38" i="4"/>
  <c r="H38" i="4" s="1"/>
  <c r="G26" i="4"/>
  <c r="H26" i="4" s="1"/>
  <c r="G211" i="4"/>
  <c r="H211" i="4" s="1"/>
  <c r="I229" i="4" s="1"/>
  <c r="G220" i="4"/>
  <c r="H220" i="4" s="1"/>
  <c r="G229" i="4"/>
  <c r="H229" i="4" s="1"/>
  <c r="G217" i="4"/>
  <c r="H217" i="4" s="1"/>
  <c r="G226" i="4"/>
  <c r="H226" i="4" s="1"/>
  <c r="G214" i="4"/>
  <c r="H214" i="4" s="1"/>
  <c r="G96" i="4"/>
  <c r="H96" i="4" s="1"/>
  <c r="I114" i="4" s="1"/>
  <c r="G84" i="4"/>
  <c r="H84" i="4" s="1"/>
  <c r="I102" i="4" s="1"/>
  <c r="G90" i="4"/>
  <c r="H90" i="4" s="1"/>
  <c r="I108" i="4" s="1"/>
  <c r="G93" i="4"/>
  <c r="H93" i="4" s="1"/>
  <c r="I111" i="4" s="1"/>
  <c r="G81" i="4"/>
  <c r="H81" i="4" s="1"/>
  <c r="I99" i="4" s="1"/>
  <c r="G52" i="4"/>
  <c r="H52" i="4" s="1"/>
  <c r="I70" i="4" s="1"/>
  <c r="G43" i="4"/>
  <c r="H43" i="4" s="1"/>
  <c r="I61" i="4" s="1"/>
  <c r="G55" i="4"/>
  <c r="H55" i="4" s="1"/>
  <c r="I73" i="4" s="1"/>
  <c r="G49" i="4"/>
  <c r="H49" i="4" s="1"/>
  <c r="I67" i="4" s="1"/>
  <c r="G46" i="4"/>
  <c r="H46" i="4" s="1"/>
  <c r="I64" i="4" s="1"/>
  <c r="G70" i="4"/>
  <c r="H70" i="4" s="1"/>
  <c r="G120" i="4"/>
  <c r="H120" i="4" s="1"/>
  <c r="I138" i="4" s="1"/>
  <c r="G135" i="4"/>
  <c r="H135" i="4" s="1"/>
  <c r="I153" i="4" s="1"/>
  <c r="G123" i="4"/>
  <c r="H123" i="4" s="1"/>
  <c r="I141" i="4" s="1"/>
  <c r="G144" i="4"/>
  <c r="H144" i="4" s="1"/>
  <c r="G153" i="4"/>
  <c r="H153" i="4" s="1"/>
  <c r="G141" i="4"/>
  <c r="H141" i="4" s="1"/>
  <c r="G147" i="4"/>
  <c r="H147" i="4" s="1"/>
  <c r="G150" i="4"/>
  <c r="H150" i="4" s="1"/>
  <c r="G138" i="4"/>
  <c r="H138" i="4" s="1"/>
  <c r="J138" i="4" s="1"/>
  <c r="F158" i="4"/>
  <c r="F5" i="4"/>
  <c r="F176" i="4"/>
  <c r="E459" i="1"/>
  <c r="E456" i="1"/>
  <c r="E453" i="1"/>
  <c r="E450" i="1"/>
  <c r="E447" i="1"/>
  <c r="E444" i="1"/>
  <c r="E441" i="1"/>
  <c r="E438" i="1"/>
  <c r="E435" i="1"/>
  <c r="E432" i="1"/>
  <c r="E429" i="1"/>
  <c r="E426" i="1"/>
  <c r="E421" i="1"/>
  <c r="E418" i="1"/>
  <c r="E415" i="1"/>
  <c r="E412" i="1"/>
  <c r="E409" i="1"/>
  <c r="E406" i="1"/>
  <c r="E403" i="1"/>
  <c r="E400" i="1"/>
  <c r="E397" i="1"/>
  <c r="E394" i="1"/>
  <c r="E391" i="1"/>
  <c r="E388" i="1"/>
  <c r="E383" i="1"/>
  <c r="E380" i="1"/>
  <c r="E377" i="1"/>
  <c r="E374" i="1"/>
  <c r="E371" i="1"/>
  <c r="E368" i="1"/>
  <c r="E365" i="1"/>
  <c r="E362" i="1"/>
  <c r="E359" i="1"/>
  <c r="E356" i="1"/>
  <c r="E353" i="1"/>
  <c r="E350" i="1"/>
  <c r="E344" i="1"/>
  <c r="E341" i="1"/>
  <c r="E338" i="1"/>
  <c r="E335" i="1"/>
  <c r="E332" i="1"/>
  <c r="E329" i="1"/>
  <c r="E326" i="1"/>
  <c r="E323" i="1"/>
  <c r="E320" i="1"/>
  <c r="E317" i="1"/>
  <c r="E314" i="1"/>
  <c r="E311" i="1"/>
  <c r="E306" i="1"/>
  <c r="E303" i="1"/>
  <c r="E300" i="1"/>
  <c r="E297" i="1"/>
  <c r="E294" i="1"/>
  <c r="E291" i="1"/>
  <c r="E288" i="1"/>
  <c r="E285" i="1"/>
  <c r="E282" i="1"/>
  <c r="E279" i="1"/>
  <c r="E276" i="1"/>
  <c r="E273" i="1"/>
  <c r="E268" i="1"/>
  <c r="E265" i="1"/>
  <c r="E262" i="1"/>
  <c r="E259" i="1"/>
  <c r="E256" i="1"/>
  <c r="E253" i="1"/>
  <c r="F253" i="1" s="1"/>
  <c r="G259" i="1" s="1"/>
  <c r="H259" i="1" s="1"/>
  <c r="E250" i="1"/>
  <c r="E247" i="1"/>
  <c r="E244" i="1"/>
  <c r="E241" i="1"/>
  <c r="E238" i="1"/>
  <c r="E235" i="1"/>
  <c r="E229" i="1"/>
  <c r="E226" i="1"/>
  <c r="E223" i="1"/>
  <c r="E220" i="1"/>
  <c r="E217" i="1"/>
  <c r="E214" i="1"/>
  <c r="E211" i="1"/>
  <c r="E208" i="1"/>
  <c r="E205" i="1"/>
  <c r="E202" i="1"/>
  <c r="E199" i="1"/>
  <c r="E196" i="1"/>
  <c r="E191" i="1"/>
  <c r="E188" i="1"/>
  <c r="E185" i="1"/>
  <c r="E182" i="1"/>
  <c r="E179" i="1"/>
  <c r="E176" i="1"/>
  <c r="E173" i="1"/>
  <c r="E170" i="1"/>
  <c r="E167" i="1"/>
  <c r="E164" i="1"/>
  <c r="E161" i="1"/>
  <c r="E158" i="1"/>
  <c r="E153" i="1"/>
  <c r="E150" i="1"/>
  <c r="E147" i="1"/>
  <c r="E144" i="1"/>
  <c r="E141" i="1"/>
  <c r="E138" i="1"/>
  <c r="E135" i="1"/>
  <c r="E132" i="1"/>
  <c r="E129" i="1"/>
  <c r="E126" i="1"/>
  <c r="E123" i="1"/>
  <c r="E120" i="1"/>
  <c r="E114" i="1"/>
  <c r="E111" i="1"/>
  <c r="E108" i="1"/>
  <c r="E105" i="1"/>
  <c r="E102" i="1"/>
  <c r="E99" i="1"/>
  <c r="E96" i="1"/>
  <c r="E93" i="1"/>
  <c r="E90" i="1"/>
  <c r="E87" i="1"/>
  <c r="E84" i="1"/>
  <c r="E81" i="1"/>
  <c r="E76" i="1"/>
  <c r="E73" i="1"/>
  <c r="E70" i="1"/>
  <c r="E67" i="1"/>
  <c r="E64" i="1"/>
  <c r="E61" i="1"/>
  <c r="E58" i="1"/>
  <c r="E55" i="1"/>
  <c r="E52" i="1"/>
  <c r="E49" i="1"/>
  <c r="E46" i="1"/>
  <c r="E43" i="1"/>
  <c r="E38" i="1"/>
  <c r="E35" i="1"/>
  <c r="E32" i="1"/>
  <c r="E29" i="1"/>
  <c r="E26" i="1"/>
  <c r="E23" i="1"/>
  <c r="E20" i="1"/>
  <c r="E17" i="1"/>
  <c r="E14" i="1"/>
  <c r="E11" i="1"/>
  <c r="E8" i="1"/>
  <c r="E5" i="1"/>
  <c r="E229" i="3"/>
  <c r="E226" i="3"/>
  <c r="E223" i="3"/>
  <c r="E220" i="3"/>
  <c r="E217" i="3"/>
  <c r="E214" i="3"/>
  <c r="E211" i="3"/>
  <c r="E208" i="3"/>
  <c r="E205" i="3"/>
  <c r="E202" i="3"/>
  <c r="E199" i="3"/>
  <c r="E196" i="3"/>
  <c r="E191" i="3"/>
  <c r="E188" i="3"/>
  <c r="E185" i="3"/>
  <c r="E182" i="3"/>
  <c r="E179" i="3"/>
  <c r="E176" i="3"/>
  <c r="E173" i="3"/>
  <c r="E170" i="3"/>
  <c r="E167" i="3"/>
  <c r="E164" i="3"/>
  <c r="E161" i="3"/>
  <c r="E158" i="3"/>
  <c r="E153" i="3"/>
  <c r="E150" i="3"/>
  <c r="E147" i="3"/>
  <c r="E144" i="3"/>
  <c r="E141" i="3"/>
  <c r="E138" i="3"/>
  <c r="E135" i="3"/>
  <c r="E132" i="3"/>
  <c r="E129" i="3"/>
  <c r="E126" i="3"/>
  <c r="E123" i="3"/>
  <c r="E120" i="3"/>
  <c r="E114" i="3"/>
  <c r="E111" i="3"/>
  <c r="E108" i="3"/>
  <c r="E105" i="3"/>
  <c r="E102" i="3"/>
  <c r="E99" i="3"/>
  <c r="E96" i="3"/>
  <c r="E93" i="3"/>
  <c r="E90" i="3"/>
  <c r="E87" i="3"/>
  <c r="E84" i="3"/>
  <c r="E81" i="3"/>
  <c r="E76" i="3"/>
  <c r="E73" i="3"/>
  <c r="E70" i="3"/>
  <c r="E67" i="3"/>
  <c r="E64" i="3"/>
  <c r="E61" i="3"/>
  <c r="E58" i="3"/>
  <c r="E55" i="3"/>
  <c r="E52" i="3"/>
  <c r="E49" i="3"/>
  <c r="E46" i="3"/>
  <c r="E43" i="3"/>
  <c r="E38" i="3"/>
  <c r="E35" i="3"/>
  <c r="E32" i="3"/>
  <c r="E29" i="3"/>
  <c r="E26" i="3"/>
  <c r="E23" i="3"/>
  <c r="E20" i="3"/>
  <c r="E17" i="3"/>
  <c r="E14" i="3"/>
  <c r="E11" i="3"/>
  <c r="E8" i="3"/>
  <c r="E5" i="3"/>
  <c r="J70" i="7" l="1"/>
  <c r="K70" i="7" s="1"/>
  <c r="J76" i="7"/>
  <c r="K76" i="7" s="1"/>
  <c r="L32" i="7"/>
  <c r="L23" i="7"/>
  <c r="M23" i="7" s="1"/>
  <c r="G211" i="6"/>
  <c r="H211" i="6" s="1"/>
  <c r="I229" i="6" s="1"/>
  <c r="G205" i="6"/>
  <c r="H205" i="6" s="1"/>
  <c r="I223" i="6" s="1"/>
  <c r="G199" i="6"/>
  <c r="H199" i="6" s="1"/>
  <c r="I217" i="6" s="1"/>
  <c r="J114" i="6"/>
  <c r="K114" i="6" s="1"/>
  <c r="G167" i="6"/>
  <c r="H167" i="6" s="1"/>
  <c r="I185" i="6" s="1"/>
  <c r="J185" i="6" s="1"/>
  <c r="G202" i="6"/>
  <c r="H202" i="6" s="1"/>
  <c r="I220" i="6" s="1"/>
  <c r="G43" i="6"/>
  <c r="H43" i="6" s="1"/>
  <c r="I61" i="6" s="1"/>
  <c r="G11" i="6"/>
  <c r="H11" i="6" s="1"/>
  <c r="I29" i="6" s="1"/>
  <c r="J29" i="6" s="1"/>
  <c r="K29" i="6" s="1"/>
  <c r="J105" i="6"/>
  <c r="K105" i="6" s="1"/>
  <c r="J188" i="6"/>
  <c r="K188" i="6" s="1"/>
  <c r="G147" i="6"/>
  <c r="H147" i="6" s="1"/>
  <c r="G17" i="6"/>
  <c r="H17" i="6" s="1"/>
  <c r="I35" i="6" s="1"/>
  <c r="J182" i="6"/>
  <c r="K182" i="6" s="1"/>
  <c r="G8" i="6"/>
  <c r="H8" i="6" s="1"/>
  <c r="I26" i="6" s="1"/>
  <c r="G49" i="6"/>
  <c r="H49" i="6" s="1"/>
  <c r="I67" i="6" s="1"/>
  <c r="G161" i="6"/>
  <c r="H161" i="6" s="1"/>
  <c r="I179" i="6" s="1"/>
  <c r="J179" i="6" s="1"/>
  <c r="K179" i="6" s="1"/>
  <c r="J99" i="6"/>
  <c r="G52" i="6"/>
  <c r="H52" i="6" s="1"/>
  <c r="I70" i="6" s="1"/>
  <c r="G58" i="6"/>
  <c r="H58" i="6" s="1"/>
  <c r="I76" i="6" s="1"/>
  <c r="J111" i="6"/>
  <c r="K111" i="6" s="1"/>
  <c r="G55" i="6"/>
  <c r="H55" i="6" s="1"/>
  <c r="I73" i="6" s="1"/>
  <c r="J191" i="5"/>
  <c r="K191" i="5" s="1"/>
  <c r="J105" i="5"/>
  <c r="K105" i="5" s="1"/>
  <c r="K226" i="5"/>
  <c r="N223" i="5" s="1"/>
  <c r="O223" i="5" s="1"/>
  <c r="J147" i="5"/>
  <c r="K147" i="5" s="1"/>
  <c r="N147" i="5" s="1"/>
  <c r="O147" i="5" s="1"/>
  <c r="J38" i="5"/>
  <c r="K38" i="5" s="1"/>
  <c r="L185" i="5"/>
  <c r="J73" i="5"/>
  <c r="K73" i="5" s="1"/>
  <c r="J108" i="5"/>
  <c r="K108" i="5" s="1"/>
  <c r="F426" i="1"/>
  <c r="G441" i="1" s="1"/>
  <c r="H441" i="1" s="1"/>
  <c r="I459" i="1" s="1"/>
  <c r="F5" i="1"/>
  <c r="G17" i="1" s="1"/>
  <c r="H17" i="1" s="1"/>
  <c r="I35" i="1" s="1"/>
  <c r="F81" i="1"/>
  <c r="G93" i="1" s="1"/>
  <c r="H93" i="1" s="1"/>
  <c r="I111" i="1" s="1"/>
  <c r="F138" i="1"/>
  <c r="F5" i="3"/>
  <c r="G20" i="3" s="1"/>
  <c r="H20" i="3" s="1"/>
  <c r="G114" i="4"/>
  <c r="H114" i="4" s="1"/>
  <c r="G102" i="4"/>
  <c r="H102" i="4" s="1"/>
  <c r="G61" i="4"/>
  <c r="H61" i="4" s="1"/>
  <c r="G108" i="4"/>
  <c r="H108" i="4" s="1"/>
  <c r="J108" i="4" s="1"/>
  <c r="K108" i="4" s="1"/>
  <c r="G73" i="4"/>
  <c r="H73" i="4" s="1"/>
  <c r="G99" i="4"/>
  <c r="H99" i="4" s="1"/>
  <c r="J99" i="4" s="1"/>
  <c r="G76" i="4"/>
  <c r="H76" i="4" s="1"/>
  <c r="J76" i="4" s="1"/>
  <c r="K76" i="4" s="1"/>
  <c r="G111" i="4"/>
  <c r="H111" i="4" s="1"/>
  <c r="J111" i="4" s="1"/>
  <c r="K111" i="4" s="1"/>
  <c r="G64" i="4"/>
  <c r="H64" i="4" s="1"/>
  <c r="J64" i="4" s="1"/>
  <c r="K64" i="4" s="1"/>
  <c r="G132" i="4"/>
  <c r="H132" i="4" s="1"/>
  <c r="I150" i="4" s="1"/>
  <c r="G202" i="4"/>
  <c r="H202" i="4" s="1"/>
  <c r="I220" i="4" s="1"/>
  <c r="G35" i="4"/>
  <c r="H35" i="4" s="1"/>
  <c r="G129" i="4"/>
  <c r="H129" i="4" s="1"/>
  <c r="I147" i="4" s="1"/>
  <c r="J147" i="4" s="1"/>
  <c r="K147" i="4" s="1"/>
  <c r="G196" i="4"/>
  <c r="H196" i="4" s="1"/>
  <c r="I214" i="4" s="1"/>
  <c r="J214" i="4" s="1"/>
  <c r="K214" i="4" s="1"/>
  <c r="J150" i="4"/>
  <c r="K150" i="4" s="1"/>
  <c r="J70" i="4"/>
  <c r="K70" i="4" s="1"/>
  <c r="G208" i="4"/>
  <c r="H208" i="4" s="1"/>
  <c r="I226" i="4" s="1"/>
  <c r="J226" i="4" s="1"/>
  <c r="K226" i="4" s="1"/>
  <c r="G205" i="4"/>
  <c r="H205" i="4" s="1"/>
  <c r="I223" i="4" s="1"/>
  <c r="J144" i="4"/>
  <c r="K144" i="4" s="1"/>
  <c r="J217" i="4"/>
  <c r="K217" i="4" s="1"/>
  <c r="G32" i="4"/>
  <c r="H32" i="4" s="1"/>
  <c r="J223" i="4"/>
  <c r="L223" i="4" s="1"/>
  <c r="N32" i="8"/>
  <c r="O32" i="8" s="1"/>
  <c r="J99" i="8"/>
  <c r="K99" i="8" s="1"/>
  <c r="J102" i="8"/>
  <c r="K102" i="8" s="1"/>
  <c r="L185" i="6"/>
  <c r="K185" i="6"/>
  <c r="N185" i="6" s="1"/>
  <c r="J105" i="4"/>
  <c r="K105" i="4" s="1"/>
  <c r="J182" i="5"/>
  <c r="K182" i="5" s="1"/>
  <c r="L23" i="8"/>
  <c r="M23" i="8" s="1"/>
  <c r="L32" i="8"/>
  <c r="L70" i="7"/>
  <c r="N214" i="5"/>
  <c r="O214" i="5" s="1"/>
  <c r="N185" i="5"/>
  <c r="O185" i="5" s="1"/>
  <c r="N70" i="5"/>
  <c r="O70" i="5" s="1"/>
  <c r="J114" i="4"/>
  <c r="K114" i="4" s="1"/>
  <c r="J141" i="4"/>
  <c r="K141" i="4" s="1"/>
  <c r="J67" i="4"/>
  <c r="K67" i="4" s="1"/>
  <c r="G5" i="6"/>
  <c r="H5" i="6" s="1"/>
  <c r="I23" i="6" s="1"/>
  <c r="J23" i="6" s="1"/>
  <c r="J108" i="6"/>
  <c r="L32" i="5"/>
  <c r="J61" i="8"/>
  <c r="L61" i="8" s="1"/>
  <c r="M61" i="8" s="1"/>
  <c r="J102" i="4"/>
  <c r="K102" i="4" s="1"/>
  <c r="J153" i="4"/>
  <c r="K153" i="4" s="1"/>
  <c r="G20" i="6"/>
  <c r="H20" i="6" s="1"/>
  <c r="I38" i="6" s="1"/>
  <c r="J38" i="6" s="1"/>
  <c r="K38" i="6" s="1"/>
  <c r="J102" i="6"/>
  <c r="K102" i="6" s="1"/>
  <c r="J114" i="5"/>
  <c r="K114" i="5" s="1"/>
  <c r="J70" i="8"/>
  <c r="J176" i="6"/>
  <c r="N32" i="7"/>
  <c r="O32" i="7" s="1"/>
  <c r="J64" i="7"/>
  <c r="K64" i="7" s="1"/>
  <c r="J102" i="5"/>
  <c r="K102" i="5" s="1"/>
  <c r="N99" i="8"/>
  <c r="O99" i="8" s="1"/>
  <c r="L108" i="8"/>
  <c r="M108" i="8" s="1"/>
  <c r="J61" i="4"/>
  <c r="J229" i="4"/>
  <c r="K229" i="4" s="1"/>
  <c r="L23" i="5"/>
  <c r="J99" i="5"/>
  <c r="J61" i="5"/>
  <c r="N70" i="7"/>
  <c r="O70" i="7" s="1"/>
  <c r="O108" i="8"/>
  <c r="N108" i="8"/>
  <c r="L138" i="5"/>
  <c r="M138" i="5" s="1"/>
  <c r="J61" i="7"/>
  <c r="F81" i="3"/>
  <c r="G87" i="3" s="1"/>
  <c r="H87" i="3" s="1"/>
  <c r="I105" i="3" s="1"/>
  <c r="J73" i="4"/>
  <c r="K73" i="4" s="1"/>
  <c r="J220" i="4"/>
  <c r="K220" i="4" s="1"/>
  <c r="J32" i="6"/>
  <c r="K32" i="6" s="1"/>
  <c r="J111" i="5"/>
  <c r="K111" i="5" s="1"/>
  <c r="J64" i="5"/>
  <c r="K64" i="5" s="1"/>
  <c r="K23" i="7"/>
  <c r="N23" i="8"/>
  <c r="J67" i="5"/>
  <c r="K67" i="5" s="1"/>
  <c r="J176" i="5"/>
  <c r="M29" i="10"/>
  <c r="Q41" i="10"/>
  <c r="S41" i="10" s="1"/>
  <c r="R41" i="10"/>
  <c r="O23" i="8"/>
  <c r="N138" i="5"/>
  <c r="O138" i="5" s="1"/>
  <c r="K61" i="8"/>
  <c r="M32" i="8"/>
  <c r="M70" i="7"/>
  <c r="M32" i="7"/>
  <c r="M223" i="5"/>
  <c r="K99" i="5"/>
  <c r="M214" i="5"/>
  <c r="K32" i="5"/>
  <c r="K23" i="5"/>
  <c r="M185" i="5"/>
  <c r="O185" i="6"/>
  <c r="G138" i="6"/>
  <c r="H138" i="6" s="1"/>
  <c r="G144" i="6"/>
  <c r="H144" i="6" s="1"/>
  <c r="J144" i="6" s="1"/>
  <c r="K144" i="6" s="1"/>
  <c r="G153" i="6"/>
  <c r="H153" i="6" s="1"/>
  <c r="G150" i="6"/>
  <c r="H150" i="6" s="1"/>
  <c r="G35" i="6"/>
  <c r="H35" i="6" s="1"/>
  <c r="J35" i="6" s="1"/>
  <c r="K35" i="6" s="1"/>
  <c r="G26" i="6"/>
  <c r="H26" i="6" s="1"/>
  <c r="G73" i="6"/>
  <c r="H73" i="6" s="1"/>
  <c r="J73" i="6" s="1"/>
  <c r="K73" i="6" s="1"/>
  <c r="G61" i="6"/>
  <c r="H61" i="6" s="1"/>
  <c r="G70" i="6"/>
  <c r="H70" i="6" s="1"/>
  <c r="J70" i="6" s="1"/>
  <c r="G67" i="6"/>
  <c r="H67" i="6" s="1"/>
  <c r="J67" i="6" s="1"/>
  <c r="K67" i="6" s="1"/>
  <c r="G76" i="6"/>
  <c r="H76" i="6" s="1"/>
  <c r="G64" i="6"/>
  <c r="H64" i="6" s="1"/>
  <c r="J64" i="6" s="1"/>
  <c r="K64" i="6" s="1"/>
  <c r="K108" i="6"/>
  <c r="G226" i="6"/>
  <c r="H226" i="6" s="1"/>
  <c r="J226" i="6" s="1"/>
  <c r="K226" i="6" s="1"/>
  <c r="G214" i="6"/>
  <c r="H214" i="6" s="1"/>
  <c r="J214" i="6" s="1"/>
  <c r="G223" i="6"/>
  <c r="H223" i="6" s="1"/>
  <c r="J223" i="6" s="1"/>
  <c r="G220" i="6"/>
  <c r="H220" i="6" s="1"/>
  <c r="J220" i="6" s="1"/>
  <c r="K220" i="6" s="1"/>
  <c r="G229" i="6"/>
  <c r="H229" i="6" s="1"/>
  <c r="J229" i="6" s="1"/>
  <c r="K229" i="6" s="1"/>
  <c r="G217" i="6"/>
  <c r="H217" i="6" s="1"/>
  <c r="J217" i="6" s="1"/>
  <c r="K217" i="6" s="1"/>
  <c r="G135" i="6"/>
  <c r="H135" i="6" s="1"/>
  <c r="I153" i="6" s="1"/>
  <c r="G123" i="6"/>
  <c r="H123" i="6" s="1"/>
  <c r="I141" i="6" s="1"/>
  <c r="J141" i="6" s="1"/>
  <c r="K141" i="6" s="1"/>
  <c r="G126" i="6"/>
  <c r="H126" i="6" s="1"/>
  <c r="I144" i="6" s="1"/>
  <c r="G132" i="6"/>
  <c r="H132" i="6" s="1"/>
  <c r="I150" i="6" s="1"/>
  <c r="G129" i="6"/>
  <c r="H129" i="6" s="1"/>
  <c r="I147" i="6" s="1"/>
  <c r="G120" i="6"/>
  <c r="H120" i="6" s="1"/>
  <c r="I138" i="6" s="1"/>
  <c r="K99" i="6"/>
  <c r="G173" i="4"/>
  <c r="H173" i="4" s="1"/>
  <c r="I191" i="4" s="1"/>
  <c r="G161" i="4"/>
  <c r="H161" i="4" s="1"/>
  <c r="I179" i="4" s="1"/>
  <c r="G164" i="4"/>
  <c r="H164" i="4" s="1"/>
  <c r="I182" i="4" s="1"/>
  <c r="G170" i="4"/>
  <c r="H170" i="4" s="1"/>
  <c r="I188" i="4" s="1"/>
  <c r="G158" i="4"/>
  <c r="H158" i="4" s="1"/>
  <c r="I176" i="4" s="1"/>
  <c r="G167" i="4"/>
  <c r="H167" i="4" s="1"/>
  <c r="I185" i="4" s="1"/>
  <c r="G20" i="4"/>
  <c r="H20" i="4" s="1"/>
  <c r="I38" i="4" s="1"/>
  <c r="J38" i="4" s="1"/>
  <c r="K38" i="4" s="1"/>
  <c r="G8" i="4"/>
  <c r="H8" i="4" s="1"/>
  <c r="I26" i="4" s="1"/>
  <c r="J26" i="4" s="1"/>
  <c r="K26" i="4" s="1"/>
  <c r="G11" i="4"/>
  <c r="H11" i="4" s="1"/>
  <c r="I29" i="4" s="1"/>
  <c r="J29" i="4" s="1"/>
  <c r="K29" i="4" s="1"/>
  <c r="G5" i="4"/>
  <c r="H5" i="4" s="1"/>
  <c r="I23" i="4" s="1"/>
  <c r="J23" i="4" s="1"/>
  <c r="G14" i="4"/>
  <c r="H14" i="4" s="1"/>
  <c r="I32" i="4" s="1"/>
  <c r="G17" i="4"/>
  <c r="H17" i="4" s="1"/>
  <c r="I35" i="4" s="1"/>
  <c r="J35" i="4" s="1"/>
  <c r="K35" i="4" s="1"/>
  <c r="K99" i="4"/>
  <c r="G188" i="4"/>
  <c r="H188" i="4" s="1"/>
  <c r="G176" i="4"/>
  <c r="H176" i="4" s="1"/>
  <c r="G185" i="4"/>
  <c r="H185" i="4" s="1"/>
  <c r="G191" i="4"/>
  <c r="H191" i="4" s="1"/>
  <c r="G179" i="4"/>
  <c r="H179" i="4" s="1"/>
  <c r="J179" i="4" s="1"/>
  <c r="K179" i="4" s="1"/>
  <c r="G182" i="4"/>
  <c r="H182" i="4" s="1"/>
  <c r="J182" i="4" s="1"/>
  <c r="K182" i="4" s="1"/>
  <c r="K138" i="4"/>
  <c r="G429" i="1"/>
  <c r="H429" i="1" s="1"/>
  <c r="I447" i="1" s="1"/>
  <c r="F406" i="1"/>
  <c r="G409" i="1" s="1"/>
  <c r="H409" i="1" s="1"/>
  <c r="F388" i="1"/>
  <c r="G403" i="1" s="1"/>
  <c r="H403" i="1" s="1"/>
  <c r="I421" i="1" s="1"/>
  <c r="G391" i="1"/>
  <c r="H391" i="1" s="1"/>
  <c r="I409" i="1" s="1"/>
  <c r="F350" i="1"/>
  <c r="G350" i="1" s="1"/>
  <c r="H350" i="1" s="1"/>
  <c r="I368" i="1" s="1"/>
  <c r="F329" i="1"/>
  <c r="G344" i="1" s="1"/>
  <c r="H344" i="1" s="1"/>
  <c r="F311" i="1"/>
  <c r="G311" i="1" s="1"/>
  <c r="H311" i="1" s="1"/>
  <c r="I329" i="1" s="1"/>
  <c r="F273" i="1"/>
  <c r="G273" i="1" s="1"/>
  <c r="H273" i="1" s="1"/>
  <c r="I291" i="1" s="1"/>
  <c r="F235" i="1"/>
  <c r="G235" i="1" s="1"/>
  <c r="H235" i="1" s="1"/>
  <c r="I253" i="1" s="1"/>
  <c r="F214" i="1"/>
  <c r="G220" i="1" s="1"/>
  <c r="H220" i="1" s="1"/>
  <c r="F196" i="1"/>
  <c r="G205" i="1" s="1"/>
  <c r="H205" i="1" s="1"/>
  <c r="I223" i="1" s="1"/>
  <c r="F158" i="1"/>
  <c r="G158" i="1" s="1"/>
  <c r="H158" i="1" s="1"/>
  <c r="I176" i="1" s="1"/>
  <c r="G147" i="1"/>
  <c r="H147" i="1" s="1"/>
  <c r="F61" i="1"/>
  <c r="G67" i="1" s="1"/>
  <c r="H67" i="1" s="1"/>
  <c r="F43" i="1"/>
  <c r="G52" i="1" s="1"/>
  <c r="H52" i="1" s="1"/>
  <c r="I70" i="1" s="1"/>
  <c r="G5" i="1"/>
  <c r="H5" i="1" s="1"/>
  <c r="I23" i="1" s="1"/>
  <c r="G20" i="1"/>
  <c r="H20" i="1" s="1"/>
  <c r="I38" i="1" s="1"/>
  <c r="G8" i="1"/>
  <c r="H8" i="1" s="1"/>
  <c r="I26" i="1" s="1"/>
  <c r="G244" i="1"/>
  <c r="H244" i="1" s="1"/>
  <c r="I262" i="1" s="1"/>
  <c r="G238" i="1"/>
  <c r="H238" i="1" s="1"/>
  <c r="I256" i="1" s="1"/>
  <c r="G341" i="1"/>
  <c r="H341" i="1" s="1"/>
  <c r="G329" i="1"/>
  <c r="H329" i="1" s="1"/>
  <c r="G282" i="1"/>
  <c r="H282" i="1" s="1"/>
  <c r="I300" i="1" s="1"/>
  <c r="G285" i="1"/>
  <c r="H285" i="1" s="1"/>
  <c r="I303" i="1" s="1"/>
  <c r="G323" i="1"/>
  <c r="H323" i="1" s="1"/>
  <c r="I341" i="1" s="1"/>
  <c r="G314" i="1"/>
  <c r="H314" i="1" s="1"/>
  <c r="I332" i="1" s="1"/>
  <c r="G268" i="1"/>
  <c r="H268" i="1" s="1"/>
  <c r="G256" i="1"/>
  <c r="H256" i="1" s="1"/>
  <c r="G265" i="1"/>
  <c r="H265" i="1" s="1"/>
  <c r="G253" i="1"/>
  <c r="H253" i="1" s="1"/>
  <c r="G262" i="1"/>
  <c r="H262" i="1" s="1"/>
  <c r="F291" i="1"/>
  <c r="G432" i="1"/>
  <c r="H432" i="1" s="1"/>
  <c r="I450" i="1" s="1"/>
  <c r="G435" i="1"/>
  <c r="H435" i="1" s="1"/>
  <c r="I453" i="1" s="1"/>
  <c r="F444" i="1"/>
  <c r="F368" i="1"/>
  <c r="G426" i="1"/>
  <c r="H426" i="1" s="1"/>
  <c r="I444" i="1" s="1"/>
  <c r="G438" i="1"/>
  <c r="H438" i="1" s="1"/>
  <c r="I456" i="1" s="1"/>
  <c r="F120" i="1"/>
  <c r="G150" i="1"/>
  <c r="H150" i="1" s="1"/>
  <c r="G138" i="1"/>
  <c r="H138" i="1" s="1"/>
  <c r="G153" i="1"/>
  <c r="H153" i="1" s="1"/>
  <c r="G141" i="1"/>
  <c r="H141" i="1" s="1"/>
  <c r="F99" i="1"/>
  <c r="G61" i="1"/>
  <c r="H61" i="1" s="1"/>
  <c r="G14" i="1"/>
  <c r="H14" i="1" s="1"/>
  <c r="I32" i="1" s="1"/>
  <c r="G11" i="1"/>
  <c r="H11" i="1" s="1"/>
  <c r="I29" i="1" s="1"/>
  <c r="F23" i="1"/>
  <c r="G144" i="1"/>
  <c r="H144" i="1" s="1"/>
  <c r="F176" i="1"/>
  <c r="F214" i="3"/>
  <c r="G214" i="3" s="1"/>
  <c r="H214" i="3" s="1"/>
  <c r="F176" i="3"/>
  <c r="G185" i="3" s="1"/>
  <c r="H185" i="3" s="1"/>
  <c r="F158" i="3"/>
  <c r="G170" i="3" s="1"/>
  <c r="H170" i="3" s="1"/>
  <c r="I188" i="3" s="1"/>
  <c r="F120" i="3"/>
  <c r="G135" i="3" s="1"/>
  <c r="H135" i="3" s="1"/>
  <c r="I153" i="3" s="1"/>
  <c r="G164" i="3"/>
  <c r="H164" i="3" s="1"/>
  <c r="I182" i="3" s="1"/>
  <c r="G179" i="3"/>
  <c r="H179" i="3" s="1"/>
  <c r="F138" i="3"/>
  <c r="F196" i="3"/>
  <c r="F99" i="3"/>
  <c r="G105" i="3" s="1"/>
  <c r="H105" i="3" s="1"/>
  <c r="F61" i="3"/>
  <c r="G73" i="3" s="1"/>
  <c r="H73" i="3" s="1"/>
  <c r="F43" i="3"/>
  <c r="G52" i="3" s="1"/>
  <c r="H52" i="3" s="1"/>
  <c r="I70" i="3" s="1"/>
  <c r="G64" i="3"/>
  <c r="H64" i="3" s="1"/>
  <c r="G67" i="3"/>
  <c r="H67" i="3" s="1"/>
  <c r="F23" i="3"/>
  <c r="G35" i="3" s="1"/>
  <c r="H35" i="3" s="1"/>
  <c r="J35" i="3" s="1"/>
  <c r="K35" i="3" s="1"/>
  <c r="J61" i="6" l="1"/>
  <c r="K61" i="6" s="1"/>
  <c r="J150" i="6"/>
  <c r="K150" i="6" s="1"/>
  <c r="J76" i="6"/>
  <c r="K76" i="6" s="1"/>
  <c r="L108" i="6"/>
  <c r="J147" i="6"/>
  <c r="J26" i="6"/>
  <c r="K26" i="6" s="1"/>
  <c r="L147" i="5"/>
  <c r="M147" i="5" s="1"/>
  <c r="Q147" i="5" s="1"/>
  <c r="S147" i="5" s="1"/>
  <c r="L70" i="5"/>
  <c r="M70" i="5" s="1"/>
  <c r="L108" i="5"/>
  <c r="L99" i="5"/>
  <c r="J256" i="1"/>
  <c r="K256" i="1" s="1"/>
  <c r="G317" i="1"/>
  <c r="H317" i="1" s="1"/>
  <c r="I335" i="1" s="1"/>
  <c r="G84" i="1"/>
  <c r="H84" i="1" s="1"/>
  <c r="I102" i="1" s="1"/>
  <c r="G397" i="1"/>
  <c r="H397" i="1" s="1"/>
  <c r="I415" i="1" s="1"/>
  <c r="G87" i="1"/>
  <c r="H87" i="1" s="1"/>
  <c r="I105" i="1" s="1"/>
  <c r="G388" i="1"/>
  <c r="H388" i="1" s="1"/>
  <c r="I406" i="1" s="1"/>
  <c r="G326" i="1"/>
  <c r="H326" i="1" s="1"/>
  <c r="I344" i="1" s="1"/>
  <c r="G320" i="1"/>
  <c r="H320" i="1" s="1"/>
  <c r="I338" i="1" s="1"/>
  <c r="G81" i="1"/>
  <c r="H81" i="1" s="1"/>
  <c r="I99" i="1" s="1"/>
  <c r="G96" i="1"/>
  <c r="H96" i="1" s="1"/>
  <c r="I114" i="1" s="1"/>
  <c r="G90" i="1"/>
  <c r="H90" i="1" s="1"/>
  <c r="I108" i="1" s="1"/>
  <c r="G55" i="1"/>
  <c r="H55" i="1" s="1"/>
  <c r="I73" i="1" s="1"/>
  <c r="G70" i="1"/>
  <c r="H70" i="1" s="1"/>
  <c r="J262" i="1"/>
  <c r="K262" i="1" s="1"/>
  <c r="G241" i="1"/>
  <c r="H241" i="1" s="1"/>
  <c r="I259" i="1" s="1"/>
  <c r="J259" i="1" s="1"/>
  <c r="K259" i="1" s="1"/>
  <c r="G217" i="1"/>
  <c r="H217" i="1" s="1"/>
  <c r="G250" i="1"/>
  <c r="H250" i="1" s="1"/>
  <c r="I268" i="1" s="1"/>
  <c r="J268" i="1" s="1"/>
  <c r="K268" i="1" s="1"/>
  <c r="G76" i="1"/>
  <c r="H76" i="1" s="1"/>
  <c r="G247" i="1"/>
  <c r="H247" i="1" s="1"/>
  <c r="I265" i="1" s="1"/>
  <c r="J265" i="1" s="1"/>
  <c r="G96" i="3"/>
  <c r="H96" i="3" s="1"/>
  <c r="I114" i="3" s="1"/>
  <c r="G129" i="3"/>
  <c r="H129" i="3" s="1"/>
  <c r="I147" i="3" s="1"/>
  <c r="G17" i="3"/>
  <c r="H17" i="3" s="1"/>
  <c r="G161" i="3"/>
  <c r="H161" i="3" s="1"/>
  <c r="I179" i="3" s="1"/>
  <c r="J179" i="3" s="1"/>
  <c r="K179" i="3" s="1"/>
  <c r="G14" i="3"/>
  <c r="H14" i="3" s="1"/>
  <c r="G43" i="3"/>
  <c r="H43" i="3" s="1"/>
  <c r="I61" i="3" s="1"/>
  <c r="J105" i="3"/>
  <c r="K105" i="3" s="1"/>
  <c r="G167" i="3"/>
  <c r="H167" i="3" s="1"/>
  <c r="I185" i="3" s="1"/>
  <c r="J185" i="3" s="1"/>
  <c r="K185" i="3" s="1"/>
  <c r="G61" i="3"/>
  <c r="H61" i="3" s="1"/>
  <c r="G11" i="3"/>
  <c r="H11" i="3" s="1"/>
  <c r="G55" i="3"/>
  <c r="H55" i="3" s="1"/>
  <c r="I73" i="3" s="1"/>
  <c r="G8" i="3"/>
  <c r="H8" i="3" s="1"/>
  <c r="G46" i="3"/>
  <c r="H46" i="3" s="1"/>
  <c r="I64" i="3" s="1"/>
  <c r="J64" i="3" s="1"/>
  <c r="K64" i="3" s="1"/>
  <c r="G223" i="3"/>
  <c r="H223" i="3" s="1"/>
  <c r="J223" i="3" s="1"/>
  <c r="G5" i="3"/>
  <c r="H5" i="3" s="1"/>
  <c r="G84" i="3"/>
  <c r="H84" i="3" s="1"/>
  <c r="I102" i="3" s="1"/>
  <c r="G90" i="3"/>
  <c r="H90" i="3" s="1"/>
  <c r="I108" i="3" s="1"/>
  <c r="G226" i="3"/>
  <c r="H226" i="3" s="1"/>
  <c r="J176" i="4"/>
  <c r="K223" i="4"/>
  <c r="N223" i="4" s="1"/>
  <c r="O223" i="4" s="1"/>
  <c r="L61" i="4"/>
  <c r="J32" i="4"/>
  <c r="J191" i="4"/>
  <c r="K191" i="4" s="1"/>
  <c r="L99" i="8"/>
  <c r="M99" i="8" s="1"/>
  <c r="L32" i="4"/>
  <c r="M32" i="4" s="1"/>
  <c r="K32" i="4"/>
  <c r="L23" i="6"/>
  <c r="M23" i="6" s="1"/>
  <c r="K23" i="6"/>
  <c r="L23" i="4"/>
  <c r="K23" i="4"/>
  <c r="N23" i="4" s="1"/>
  <c r="O23" i="4" s="1"/>
  <c r="K147" i="6"/>
  <c r="N108" i="6"/>
  <c r="O108" i="6" s="1"/>
  <c r="N99" i="5"/>
  <c r="O99" i="5" s="1"/>
  <c r="L176" i="5"/>
  <c r="M176" i="5" s="1"/>
  <c r="K176" i="5"/>
  <c r="J253" i="1"/>
  <c r="L253" i="1" s="1"/>
  <c r="N108" i="5"/>
  <c r="O108" i="5" s="1"/>
  <c r="G99" i="3"/>
  <c r="H99" i="3" s="1"/>
  <c r="G132" i="3"/>
  <c r="H132" i="3" s="1"/>
  <c r="I150" i="3" s="1"/>
  <c r="G223" i="1"/>
  <c r="H223" i="1" s="1"/>
  <c r="J223" i="1" s="1"/>
  <c r="J70" i="1"/>
  <c r="N99" i="6"/>
  <c r="O99" i="6" s="1"/>
  <c r="L138" i="4"/>
  <c r="K61" i="5"/>
  <c r="N61" i="5" s="1"/>
  <c r="O61" i="5" s="1"/>
  <c r="L61" i="5"/>
  <c r="M61" i="5" s="1"/>
  <c r="Q61" i="5" s="1"/>
  <c r="S61" i="5" s="1"/>
  <c r="K176" i="6"/>
  <c r="N176" i="6" s="1"/>
  <c r="O176" i="6" s="1"/>
  <c r="L176" i="6"/>
  <c r="M176" i="6" s="1"/>
  <c r="J329" i="1"/>
  <c r="N108" i="4"/>
  <c r="O108" i="4" s="1"/>
  <c r="N147" i="4"/>
  <c r="O147" i="4" s="1"/>
  <c r="J341" i="1"/>
  <c r="K341" i="1" s="1"/>
  <c r="N23" i="7"/>
  <c r="O23" i="7" s="1"/>
  <c r="L108" i="4"/>
  <c r="M108" i="4" s="1"/>
  <c r="G58" i="3"/>
  <c r="H58" i="3" s="1"/>
  <c r="I76" i="3" s="1"/>
  <c r="G102" i="3"/>
  <c r="H102" i="3" s="1"/>
  <c r="G126" i="3"/>
  <c r="H126" i="3" s="1"/>
  <c r="I144" i="3" s="1"/>
  <c r="G173" i="3"/>
  <c r="H173" i="3" s="1"/>
  <c r="I191" i="3" s="1"/>
  <c r="G229" i="1"/>
  <c r="H229" i="1" s="1"/>
  <c r="G415" i="1"/>
  <c r="H415" i="1" s="1"/>
  <c r="J415" i="1" s="1"/>
  <c r="K415" i="1" s="1"/>
  <c r="G279" i="1"/>
  <c r="H279" i="1" s="1"/>
  <c r="I297" i="1" s="1"/>
  <c r="L176" i="4"/>
  <c r="J153" i="6"/>
  <c r="K153" i="6" s="1"/>
  <c r="N23" i="5"/>
  <c r="O23" i="5" s="1"/>
  <c r="L61" i="7"/>
  <c r="M61" i="7" s="1"/>
  <c r="K61" i="7"/>
  <c r="L214" i="4"/>
  <c r="L99" i="6"/>
  <c r="M99" i="6" s="1"/>
  <c r="N61" i="8"/>
  <c r="O61" i="8" s="1"/>
  <c r="Q61" i="8" s="1"/>
  <c r="S61" i="8" s="1"/>
  <c r="G120" i="3"/>
  <c r="H120" i="3" s="1"/>
  <c r="I138" i="3" s="1"/>
  <c r="J409" i="1"/>
  <c r="K409" i="1" s="1"/>
  <c r="G406" i="1"/>
  <c r="H406" i="1" s="1"/>
  <c r="L223" i="6"/>
  <c r="N32" i="5"/>
  <c r="O32" i="5" s="1"/>
  <c r="L70" i="8"/>
  <c r="M70" i="8" s="1"/>
  <c r="K70" i="8"/>
  <c r="N32" i="6"/>
  <c r="O32" i="6" s="1"/>
  <c r="G111" i="3"/>
  <c r="H111" i="3" s="1"/>
  <c r="J185" i="4"/>
  <c r="G93" i="3"/>
  <c r="H93" i="3" s="1"/>
  <c r="I111" i="3" s="1"/>
  <c r="G123" i="3"/>
  <c r="H123" i="3" s="1"/>
  <c r="I141" i="3" s="1"/>
  <c r="G158" i="3"/>
  <c r="H158" i="3" s="1"/>
  <c r="I176" i="3" s="1"/>
  <c r="G214" i="1"/>
  <c r="H214" i="1" s="1"/>
  <c r="G365" i="1"/>
  <c r="H365" i="1" s="1"/>
  <c r="I383" i="1" s="1"/>
  <c r="J188" i="4"/>
  <c r="K188" i="4" s="1"/>
  <c r="G81" i="3"/>
  <c r="H81" i="3" s="1"/>
  <c r="I99" i="3" s="1"/>
  <c r="J73" i="3"/>
  <c r="K73" i="3" s="1"/>
  <c r="G226" i="1"/>
  <c r="H226" i="1" s="1"/>
  <c r="G421" i="1"/>
  <c r="H421" i="1" s="1"/>
  <c r="J421" i="1" s="1"/>
  <c r="K421" i="1" s="1"/>
  <c r="G359" i="1"/>
  <c r="H359" i="1" s="1"/>
  <c r="I377" i="1" s="1"/>
  <c r="N214" i="4"/>
  <c r="O214" i="4" s="1"/>
  <c r="K61" i="4"/>
  <c r="L214" i="6"/>
  <c r="J138" i="6"/>
  <c r="L32" i="6"/>
  <c r="L99" i="4"/>
  <c r="L70" i="4"/>
  <c r="M70" i="4" s="1"/>
  <c r="G356" i="1"/>
  <c r="H356" i="1" s="1"/>
  <c r="I374" i="1" s="1"/>
  <c r="J344" i="1"/>
  <c r="K344" i="1" s="1"/>
  <c r="N138" i="4"/>
  <c r="O138" i="4" s="1"/>
  <c r="N99" i="4"/>
  <c r="O99" i="4" s="1"/>
  <c r="N70" i="4"/>
  <c r="O70" i="4" s="1"/>
  <c r="L61" i="6"/>
  <c r="L147" i="4"/>
  <c r="P29" i="10"/>
  <c r="R29" i="10" s="1"/>
  <c r="Q29" i="10"/>
  <c r="S29" i="10" s="1"/>
  <c r="P99" i="8"/>
  <c r="R99" i="8" s="1"/>
  <c r="Q99" i="8"/>
  <c r="S99" i="8" s="1"/>
  <c r="P23" i="8"/>
  <c r="R23" i="8" s="1"/>
  <c r="Q23" i="8"/>
  <c r="S23" i="8" s="1"/>
  <c r="Q32" i="8"/>
  <c r="S32" i="8" s="1"/>
  <c r="P32" i="8"/>
  <c r="R32" i="8" s="1"/>
  <c r="Q108" i="8"/>
  <c r="S108" i="8" s="1"/>
  <c r="P108" i="8"/>
  <c r="R108" i="8" s="1"/>
  <c r="Q70" i="7"/>
  <c r="S70" i="7" s="1"/>
  <c r="P70" i="7"/>
  <c r="R70" i="7" s="1"/>
  <c r="Q32" i="7"/>
  <c r="S32" i="7" s="1"/>
  <c r="P32" i="7"/>
  <c r="R32" i="7" s="1"/>
  <c r="M23" i="5"/>
  <c r="M108" i="5"/>
  <c r="M32" i="5"/>
  <c r="Q214" i="5"/>
  <c r="S214" i="5" s="1"/>
  <c r="P214" i="5"/>
  <c r="R214" i="5" s="1"/>
  <c r="Q185" i="5"/>
  <c r="S185" i="5" s="1"/>
  <c r="P185" i="5"/>
  <c r="R185" i="5" s="1"/>
  <c r="P70" i="5"/>
  <c r="R70" i="5" s="1"/>
  <c r="Q70" i="5"/>
  <c r="S70" i="5" s="1"/>
  <c r="M99" i="5"/>
  <c r="P138" i="5"/>
  <c r="R138" i="5" s="1"/>
  <c r="Q138" i="5"/>
  <c r="S138" i="5" s="1"/>
  <c r="P61" i="5"/>
  <c r="R61" i="5" s="1"/>
  <c r="Q223" i="5"/>
  <c r="S223" i="5" s="1"/>
  <c r="P223" i="5"/>
  <c r="R223" i="5" s="1"/>
  <c r="M108" i="6"/>
  <c r="K223" i="6"/>
  <c r="K70" i="6"/>
  <c r="M32" i="6"/>
  <c r="M185" i="6"/>
  <c r="K214" i="6"/>
  <c r="M214" i="4"/>
  <c r="M99" i="4"/>
  <c r="M147" i="4"/>
  <c r="M61" i="4"/>
  <c r="M23" i="4"/>
  <c r="M138" i="4"/>
  <c r="K185" i="4"/>
  <c r="K176" i="4"/>
  <c r="M223" i="4"/>
  <c r="G418" i="1"/>
  <c r="H418" i="1" s="1"/>
  <c r="G412" i="1"/>
  <c r="H412" i="1" s="1"/>
  <c r="G400" i="1"/>
  <c r="H400" i="1" s="1"/>
  <c r="I418" i="1" s="1"/>
  <c r="G394" i="1"/>
  <c r="H394" i="1" s="1"/>
  <c r="I412" i="1" s="1"/>
  <c r="G362" i="1"/>
  <c r="H362" i="1" s="1"/>
  <c r="I380" i="1" s="1"/>
  <c r="G353" i="1"/>
  <c r="H353" i="1" s="1"/>
  <c r="I371" i="1" s="1"/>
  <c r="G335" i="1"/>
  <c r="H335" i="1" s="1"/>
  <c r="J335" i="1" s="1"/>
  <c r="K335" i="1" s="1"/>
  <c r="G332" i="1"/>
  <c r="H332" i="1" s="1"/>
  <c r="J332" i="1" s="1"/>
  <c r="K332" i="1" s="1"/>
  <c r="G338" i="1"/>
  <c r="H338" i="1" s="1"/>
  <c r="G288" i="1"/>
  <c r="H288" i="1" s="1"/>
  <c r="I306" i="1" s="1"/>
  <c r="G276" i="1"/>
  <c r="H276" i="1" s="1"/>
  <c r="I294" i="1" s="1"/>
  <c r="G196" i="1"/>
  <c r="H196" i="1" s="1"/>
  <c r="I214" i="1" s="1"/>
  <c r="G208" i="1"/>
  <c r="H208" i="1" s="1"/>
  <c r="I226" i="1" s="1"/>
  <c r="G199" i="1"/>
  <c r="H199" i="1" s="1"/>
  <c r="I217" i="1" s="1"/>
  <c r="G202" i="1"/>
  <c r="H202" i="1" s="1"/>
  <c r="I220" i="1" s="1"/>
  <c r="J220" i="1" s="1"/>
  <c r="K220" i="1" s="1"/>
  <c r="G211" i="1"/>
  <c r="H211" i="1" s="1"/>
  <c r="I229" i="1" s="1"/>
  <c r="G161" i="1"/>
  <c r="H161" i="1" s="1"/>
  <c r="I179" i="1" s="1"/>
  <c r="G164" i="1"/>
  <c r="H164" i="1" s="1"/>
  <c r="I182" i="1" s="1"/>
  <c r="G173" i="1"/>
  <c r="H173" i="1" s="1"/>
  <c r="I191" i="1" s="1"/>
  <c r="G167" i="1"/>
  <c r="H167" i="1" s="1"/>
  <c r="I185" i="1" s="1"/>
  <c r="G170" i="1"/>
  <c r="H170" i="1" s="1"/>
  <c r="I188" i="1" s="1"/>
  <c r="G73" i="1"/>
  <c r="H73" i="1" s="1"/>
  <c r="J73" i="1" s="1"/>
  <c r="K73" i="1" s="1"/>
  <c r="G64" i="1"/>
  <c r="H64" i="1" s="1"/>
  <c r="G46" i="1"/>
  <c r="H46" i="1" s="1"/>
  <c r="I64" i="1" s="1"/>
  <c r="G49" i="1"/>
  <c r="H49" i="1" s="1"/>
  <c r="I67" i="1" s="1"/>
  <c r="J67" i="1" s="1"/>
  <c r="K67" i="1" s="1"/>
  <c r="G58" i="1"/>
  <c r="H58" i="1" s="1"/>
  <c r="I76" i="1" s="1"/>
  <c r="G43" i="1"/>
  <c r="H43" i="1" s="1"/>
  <c r="I61" i="1" s="1"/>
  <c r="J61" i="1" s="1"/>
  <c r="G377" i="1"/>
  <c r="H377" i="1" s="1"/>
  <c r="G383" i="1"/>
  <c r="H383" i="1" s="1"/>
  <c r="G380" i="1"/>
  <c r="H380" i="1" s="1"/>
  <c r="G368" i="1"/>
  <c r="H368" i="1" s="1"/>
  <c r="J368" i="1" s="1"/>
  <c r="G374" i="1"/>
  <c r="H374" i="1" s="1"/>
  <c r="G371" i="1"/>
  <c r="H371" i="1" s="1"/>
  <c r="G300" i="1"/>
  <c r="H300" i="1" s="1"/>
  <c r="J300" i="1" s="1"/>
  <c r="G306" i="1"/>
  <c r="H306" i="1" s="1"/>
  <c r="J306" i="1" s="1"/>
  <c r="K306" i="1" s="1"/>
  <c r="G303" i="1"/>
  <c r="H303" i="1" s="1"/>
  <c r="J303" i="1" s="1"/>
  <c r="K303" i="1" s="1"/>
  <c r="G291" i="1"/>
  <c r="H291" i="1" s="1"/>
  <c r="J291" i="1" s="1"/>
  <c r="G297" i="1"/>
  <c r="H297" i="1" s="1"/>
  <c r="J297" i="1" s="1"/>
  <c r="K297" i="1" s="1"/>
  <c r="G294" i="1"/>
  <c r="H294" i="1" s="1"/>
  <c r="K329" i="1"/>
  <c r="G453" i="1"/>
  <c r="H453" i="1" s="1"/>
  <c r="J453" i="1" s="1"/>
  <c r="G450" i="1"/>
  <c r="H450" i="1" s="1"/>
  <c r="J450" i="1" s="1"/>
  <c r="K450" i="1" s="1"/>
  <c r="G456" i="1"/>
  <c r="H456" i="1" s="1"/>
  <c r="J456" i="1" s="1"/>
  <c r="K456" i="1" s="1"/>
  <c r="G444" i="1"/>
  <c r="H444" i="1" s="1"/>
  <c r="J444" i="1" s="1"/>
  <c r="G459" i="1"/>
  <c r="H459" i="1" s="1"/>
  <c r="J459" i="1" s="1"/>
  <c r="K459" i="1" s="1"/>
  <c r="G447" i="1"/>
  <c r="H447" i="1" s="1"/>
  <c r="J447" i="1" s="1"/>
  <c r="K447" i="1" s="1"/>
  <c r="G105" i="1"/>
  <c r="H105" i="1" s="1"/>
  <c r="J105" i="1" s="1"/>
  <c r="K105" i="1" s="1"/>
  <c r="G108" i="1"/>
  <c r="H108" i="1" s="1"/>
  <c r="J108" i="1" s="1"/>
  <c r="G111" i="1"/>
  <c r="H111" i="1" s="1"/>
  <c r="J111" i="1" s="1"/>
  <c r="K111" i="1" s="1"/>
  <c r="G99" i="1"/>
  <c r="H99" i="1" s="1"/>
  <c r="G114" i="1"/>
  <c r="H114" i="1" s="1"/>
  <c r="J114" i="1" s="1"/>
  <c r="K114" i="1" s="1"/>
  <c r="G102" i="1"/>
  <c r="H102" i="1" s="1"/>
  <c r="J102" i="1" s="1"/>
  <c r="K102" i="1" s="1"/>
  <c r="G135" i="1"/>
  <c r="H135" i="1" s="1"/>
  <c r="I153" i="1" s="1"/>
  <c r="J153" i="1" s="1"/>
  <c r="K153" i="1" s="1"/>
  <c r="G123" i="1"/>
  <c r="H123" i="1" s="1"/>
  <c r="I141" i="1" s="1"/>
  <c r="J141" i="1" s="1"/>
  <c r="K141" i="1" s="1"/>
  <c r="G132" i="1"/>
  <c r="H132" i="1" s="1"/>
  <c r="I150" i="1" s="1"/>
  <c r="J150" i="1" s="1"/>
  <c r="K150" i="1" s="1"/>
  <c r="G120" i="1"/>
  <c r="H120" i="1" s="1"/>
  <c r="I138" i="1" s="1"/>
  <c r="J138" i="1" s="1"/>
  <c r="G129" i="1"/>
  <c r="H129" i="1" s="1"/>
  <c r="I147" i="1" s="1"/>
  <c r="J147" i="1" s="1"/>
  <c r="G126" i="1"/>
  <c r="H126" i="1" s="1"/>
  <c r="I144" i="1" s="1"/>
  <c r="J144" i="1" s="1"/>
  <c r="K144" i="1" s="1"/>
  <c r="K223" i="1"/>
  <c r="G182" i="1"/>
  <c r="H182" i="1" s="1"/>
  <c r="J182" i="1" s="1"/>
  <c r="K182" i="1" s="1"/>
  <c r="G185" i="1"/>
  <c r="H185" i="1" s="1"/>
  <c r="G188" i="1"/>
  <c r="H188" i="1" s="1"/>
  <c r="G176" i="1"/>
  <c r="H176" i="1" s="1"/>
  <c r="J176" i="1" s="1"/>
  <c r="G191" i="1"/>
  <c r="H191" i="1" s="1"/>
  <c r="J191" i="1" s="1"/>
  <c r="K191" i="1" s="1"/>
  <c r="G179" i="1"/>
  <c r="H179" i="1" s="1"/>
  <c r="G29" i="1"/>
  <c r="H29" i="1" s="1"/>
  <c r="J29" i="1" s="1"/>
  <c r="K29" i="1" s="1"/>
  <c r="G32" i="1"/>
  <c r="H32" i="1" s="1"/>
  <c r="J32" i="1" s="1"/>
  <c r="G35" i="1"/>
  <c r="H35" i="1" s="1"/>
  <c r="J35" i="1" s="1"/>
  <c r="K35" i="1" s="1"/>
  <c r="G23" i="1"/>
  <c r="H23" i="1" s="1"/>
  <c r="J23" i="1" s="1"/>
  <c r="G38" i="1"/>
  <c r="H38" i="1" s="1"/>
  <c r="J38" i="1" s="1"/>
  <c r="K38" i="1" s="1"/>
  <c r="G26" i="1"/>
  <c r="H26" i="1" s="1"/>
  <c r="J26" i="1" s="1"/>
  <c r="K26" i="1" s="1"/>
  <c r="G220" i="3"/>
  <c r="H220" i="3" s="1"/>
  <c r="G229" i="3"/>
  <c r="H229" i="3" s="1"/>
  <c r="G217" i="3"/>
  <c r="H217" i="3" s="1"/>
  <c r="G176" i="3"/>
  <c r="H176" i="3" s="1"/>
  <c r="G191" i="3"/>
  <c r="H191" i="3" s="1"/>
  <c r="G188" i="3"/>
  <c r="H188" i="3" s="1"/>
  <c r="J188" i="3" s="1"/>
  <c r="K188" i="3" s="1"/>
  <c r="G182" i="3"/>
  <c r="H182" i="3" s="1"/>
  <c r="J182" i="3" s="1"/>
  <c r="K182" i="3" s="1"/>
  <c r="G211" i="3"/>
  <c r="H211" i="3" s="1"/>
  <c r="I229" i="3" s="1"/>
  <c r="G199" i="3"/>
  <c r="H199" i="3" s="1"/>
  <c r="I217" i="3" s="1"/>
  <c r="G202" i="3"/>
  <c r="H202" i="3" s="1"/>
  <c r="I220" i="3" s="1"/>
  <c r="G205" i="3"/>
  <c r="H205" i="3" s="1"/>
  <c r="I223" i="3" s="1"/>
  <c r="G208" i="3"/>
  <c r="H208" i="3" s="1"/>
  <c r="I226" i="3" s="1"/>
  <c r="J226" i="3" s="1"/>
  <c r="K226" i="3" s="1"/>
  <c r="G196" i="3"/>
  <c r="H196" i="3" s="1"/>
  <c r="I214" i="3" s="1"/>
  <c r="J214" i="3" s="1"/>
  <c r="G150" i="3"/>
  <c r="H150" i="3" s="1"/>
  <c r="G138" i="3"/>
  <c r="H138" i="3" s="1"/>
  <c r="J138" i="3" s="1"/>
  <c r="G147" i="3"/>
  <c r="H147" i="3" s="1"/>
  <c r="J147" i="3" s="1"/>
  <c r="G153" i="3"/>
  <c r="H153" i="3" s="1"/>
  <c r="J153" i="3" s="1"/>
  <c r="K153" i="3" s="1"/>
  <c r="G141" i="3"/>
  <c r="H141" i="3" s="1"/>
  <c r="G144" i="3"/>
  <c r="H144" i="3" s="1"/>
  <c r="J144" i="3" s="1"/>
  <c r="K144" i="3" s="1"/>
  <c r="G114" i="3"/>
  <c r="H114" i="3" s="1"/>
  <c r="J114" i="3" s="1"/>
  <c r="K114" i="3" s="1"/>
  <c r="G108" i="3"/>
  <c r="H108" i="3" s="1"/>
  <c r="J108" i="3" s="1"/>
  <c r="G76" i="3"/>
  <c r="H76" i="3" s="1"/>
  <c r="G70" i="3"/>
  <c r="H70" i="3" s="1"/>
  <c r="J70" i="3" s="1"/>
  <c r="G49" i="3"/>
  <c r="H49" i="3" s="1"/>
  <c r="I67" i="3" s="1"/>
  <c r="J67" i="3" s="1"/>
  <c r="G32" i="3"/>
  <c r="H32" i="3" s="1"/>
  <c r="J32" i="3" s="1"/>
  <c r="G38" i="3"/>
  <c r="H38" i="3" s="1"/>
  <c r="J38" i="3" s="1"/>
  <c r="K38" i="3" s="1"/>
  <c r="G26" i="3"/>
  <c r="H26" i="3" s="1"/>
  <c r="J26" i="3" s="1"/>
  <c r="K26" i="3" s="1"/>
  <c r="G23" i="3"/>
  <c r="H23" i="3" s="1"/>
  <c r="G29" i="3"/>
  <c r="H29" i="3" s="1"/>
  <c r="J29" i="3" s="1"/>
  <c r="K29" i="3" s="1"/>
  <c r="N23" i="6" l="1"/>
  <c r="O23" i="6" s="1"/>
  <c r="L70" i="6"/>
  <c r="P147" i="5"/>
  <c r="R147" i="5" s="1"/>
  <c r="L444" i="1"/>
  <c r="J383" i="1"/>
  <c r="K383" i="1" s="1"/>
  <c r="J406" i="1"/>
  <c r="K406" i="1" s="1"/>
  <c r="J99" i="1"/>
  <c r="L99" i="1" s="1"/>
  <c r="J64" i="1"/>
  <c r="K64" i="1" s="1"/>
  <c r="J294" i="1"/>
  <c r="K294" i="1" s="1"/>
  <c r="J338" i="1"/>
  <c r="J418" i="1"/>
  <c r="K418" i="1" s="1"/>
  <c r="N415" i="1" s="1"/>
  <c r="O415" i="1" s="1"/>
  <c r="K265" i="1"/>
  <c r="L262" i="1"/>
  <c r="M262" i="1" s="1"/>
  <c r="J377" i="1"/>
  <c r="J217" i="1"/>
  <c r="K217" i="1" s="1"/>
  <c r="N329" i="1"/>
  <c r="J371" i="1"/>
  <c r="K371" i="1" s="1"/>
  <c r="J188" i="1"/>
  <c r="K188" i="1" s="1"/>
  <c r="K253" i="1"/>
  <c r="N253" i="1" s="1"/>
  <c r="O253" i="1" s="1"/>
  <c r="J374" i="1"/>
  <c r="K374" i="1" s="1"/>
  <c r="J76" i="1"/>
  <c r="K76" i="1" s="1"/>
  <c r="J185" i="1"/>
  <c r="J380" i="1"/>
  <c r="K380" i="1" s="1"/>
  <c r="J150" i="3"/>
  <c r="K150" i="3" s="1"/>
  <c r="J76" i="3"/>
  <c r="K76" i="3" s="1"/>
  <c r="J61" i="3"/>
  <c r="K61" i="3" s="1"/>
  <c r="J176" i="3"/>
  <c r="K176" i="3" s="1"/>
  <c r="N176" i="3" s="1"/>
  <c r="O176" i="3" s="1"/>
  <c r="L147" i="3"/>
  <c r="J102" i="3"/>
  <c r="K102" i="3" s="1"/>
  <c r="L185" i="4"/>
  <c r="Q23" i="7"/>
  <c r="S23" i="7" s="1"/>
  <c r="P23" i="7"/>
  <c r="R23" i="7" s="1"/>
  <c r="K214" i="3"/>
  <c r="K147" i="1"/>
  <c r="N147" i="1" s="1"/>
  <c r="O147" i="1" s="1"/>
  <c r="L147" i="1"/>
  <c r="M147" i="1" s="1"/>
  <c r="Q147" i="1" s="1"/>
  <c r="S147" i="1" s="1"/>
  <c r="K67" i="3"/>
  <c r="N61" i="3" s="1"/>
  <c r="O61" i="3" s="1"/>
  <c r="L61" i="3"/>
  <c r="M61" i="3" s="1"/>
  <c r="L138" i="1"/>
  <c r="M138" i="1" s="1"/>
  <c r="K138" i="1"/>
  <c r="L61" i="1"/>
  <c r="M61" i="1" s="1"/>
  <c r="K61" i="1"/>
  <c r="L377" i="1"/>
  <c r="L147" i="6"/>
  <c r="M147" i="6" s="1"/>
  <c r="L108" i="1"/>
  <c r="P61" i="8"/>
  <c r="R61" i="8" s="1"/>
  <c r="J191" i="3"/>
  <c r="K191" i="3" s="1"/>
  <c r="N185" i="3" s="1"/>
  <c r="O185" i="3" s="1"/>
  <c r="L23" i="1"/>
  <c r="L453" i="1"/>
  <c r="L300" i="1"/>
  <c r="N176" i="4"/>
  <c r="O176" i="4" s="1"/>
  <c r="N70" i="6"/>
  <c r="O70" i="6" s="1"/>
  <c r="J99" i="3"/>
  <c r="J23" i="3"/>
  <c r="L23" i="3" s="1"/>
  <c r="K32" i="3"/>
  <c r="L32" i="3"/>
  <c r="M32" i="3" s="1"/>
  <c r="K223" i="3"/>
  <c r="N223" i="6"/>
  <c r="O223" i="6" s="1"/>
  <c r="J111" i="3"/>
  <c r="K111" i="3" s="1"/>
  <c r="N61" i="7"/>
  <c r="O61" i="7" s="1"/>
  <c r="N61" i="4"/>
  <c r="O61" i="4" s="1"/>
  <c r="K108" i="3"/>
  <c r="J217" i="3"/>
  <c r="K217" i="3" s="1"/>
  <c r="L32" i="1"/>
  <c r="K70" i="1"/>
  <c r="N262" i="1"/>
  <c r="O262" i="1" s="1"/>
  <c r="L138" i="6"/>
  <c r="M138" i="6" s="1"/>
  <c r="K138" i="6"/>
  <c r="N138" i="6" s="1"/>
  <c r="O138" i="6" s="1"/>
  <c r="Q138" i="6" s="1"/>
  <c r="S138" i="6" s="1"/>
  <c r="K338" i="1"/>
  <c r="L338" i="1"/>
  <c r="M338" i="1" s="1"/>
  <c r="N147" i="6"/>
  <c r="O147" i="6" s="1"/>
  <c r="Q147" i="6" s="1"/>
  <c r="S147" i="6" s="1"/>
  <c r="J141" i="3"/>
  <c r="K141" i="3" s="1"/>
  <c r="J229" i="3"/>
  <c r="K229" i="3" s="1"/>
  <c r="N185" i="4"/>
  <c r="O185" i="4" s="1"/>
  <c r="N61" i="6"/>
  <c r="O61" i="6" s="1"/>
  <c r="J226" i="1"/>
  <c r="K226" i="1" s="1"/>
  <c r="J214" i="1"/>
  <c r="J229" i="1"/>
  <c r="K229" i="1" s="1"/>
  <c r="N32" i="4"/>
  <c r="O32" i="4" s="1"/>
  <c r="L70" i="3"/>
  <c r="M70" i="3" s="1"/>
  <c r="J220" i="3"/>
  <c r="K220" i="3" s="1"/>
  <c r="J179" i="1"/>
  <c r="K179" i="1" s="1"/>
  <c r="J412" i="1"/>
  <c r="K412" i="1" s="1"/>
  <c r="N406" i="1" s="1"/>
  <c r="O406" i="1" s="1"/>
  <c r="N214" i="6"/>
  <c r="O214" i="6" s="1"/>
  <c r="N70" i="8"/>
  <c r="O70" i="8" s="1"/>
  <c r="L329" i="1"/>
  <c r="M329" i="1" s="1"/>
  <c r="N176" i="5"/>
  <c r="O176" i="5" s="1"/>
  <c r="Q176" i="5" s="1"/>
  <c r="S176" i="5" s="1"/>
  <c r="Q32" i="5"/>
  <c r="S32" i="5" s="1"/>
  <c r="P32" i="5"/>
  <c r="R32" i="5" s="1"/>
  <c r="P23" i="5"/>
  <c r="R23" i="5" s="1"/>
  <c r="Q23" i="5"/>
  <c r="S23" i="5" s="1"/>
  <c r="P99" i="5"/>
  <c r="R99" i="5" s="1"/>
  <c r="Q99" i="5"/>
  <c r="S99" i="5" s="1"/>
  <c r="Q108" i="5"/>
  <c r="S108" i="5" s="1"/>
  <c r="P108" i="5"/>
  <c r="R108" i="5" s="1"/>
  <c r="Q176" i="6"/>
  <c r="S176" i="6" s="1"/>
  <c r="P176" i="6"/>
  <c r="R176" i="6" s="1"/>
  <c r="Q99" i="6"/>
  <c r="S99" i="6" s="1"/>
  <c r="P99" i="6"/>
  <c r="R99" i="6" s="1"/>
  <c r="P108" i="6"/>
  <c r="R108" i="6" s="1"/>
  <c r="Q108" i="6"/>
  <c r="S108" i="6" s="1"/>
  <c r="M214" i="6"/>
  <c r="M70" i="6"/>
  <c r="M223" i="6"/>
  <c r="Q23" i="6"/>
  <c r="S23" i="6" s="1"/>
  <c r="P23" i="6"/>
  <c r="R23" i="6" s="1"/>
  <c r="P185" i="6"/>
  <c r="R185" i="6" s="1"/>
  <c r="Q185" i="6"/>
  <c r="S185" i="6" s="1"/>
  <c r="Q32" i="6"/>
  <c r="S32" i="6" s="1"/>
  <c r="P32" i="6"/>
  <c r="R32" i="6" s="1"/>
  <c r="M61" i="6"/>
  <c r="P147" i="6"/>
  <c r="R147" i="6" s="1"/>
  <c r="P138" i="6"/>
  <c r="R138" i="6" s="1"/>
  <c r="Q138" i="4"/>
  <c r="S138" i="4" s="1"/>
  <c r="P138" i="4"/>
  <c r="R138" i="4" s="1"/>
  <c r="P99" i="4"/>
  <c r="R99" i="4" s="1"/>
  <c r="Q99" i="4"/>
  <c r="S99" i="4" s="1"/>
  <c r="Q108" i="4"/>
  <c r="S108" i="4" s="1"/>
  <c r="P108" i="4"/>
  <c r="R108" i="4" s="1"/>
  <c r="Q223" i="4"/>
  <c r="S223" i="4" s="1"/>
  <c r="P223" i="4"/>
  <c r="R223" i="4" s="1"/>
  <c r="Q70" i="4"/>
  <c r="S70" i="4" s="1"/>
  <c r="P70" i="4"/>
  <c r="R70" i="4" s="1"/>
  <c r="P23" i="4"/>
  <c r="R23" i="4" s="1"/>
  <c r="Q23" i="4"/>
  <c r="S23" i="4" s="1"/>
  <c r="Q147" i="4"/>
  <c r="S147" i="4" s="1"/>
  <c r="P147" i="4"/>
  <c r="R147" i="4" s="1"/>
  <c r="Q214" i="4"/>
  <c r="S214" i="4" s="1"/>
  <c r="P214" i="4"/>
  <c r="R214" i="4" s="1"/>
  <c r="M176" i="4"/>
  <c r="M185" i="4"/>
  <c r="O329" i="1"/>
  <c r="M253" i="1"/>
  <c r="K377" i="1"/>
  <c r="K368" i="1"/>
  <c r="K453" i="1"/>
  <c r="K300" i="1"/>
  <c r="K444" i="1"/>
  <c r="K291" i="1"/>
  <c r="K23" i="1"/>
  <c r="K185" i="1"/>
  <c r="K108" i="1"/>
  <c r="K32" i="1"/>
  <c r="K176" i="1"/>
  <c r="K99" i="1"/>
  <c r="K147" i="3"/>
  <c r="K138" i="3"/>
  <c r="K70" i="3"/>
  <c r="M23" i="3"/>
  <c r="N70" i="1" l="1"/>
  <c r="O70" i="1" s="1"/>
  <c r="L70" i="1"/>
  <c r="M70" i="1" s="1"/>
  <c r="L291" i="1"/>
  <c r="N223" i="1"/>
  <c r="O223" i="1" s="1"/>
  <c r="L415" i="1"/>
  <c r="M415" i="1" s="1"/>
  <c r="Q415" i="1" s="1"/>
  <c r="S415" i="1" s="1"/>
  <c r="L185" i="1"/>
  <c r="M185" i="1" s="1"/>
  <c r="L368" i="1"/>
  <c r="P147" i="1"/>
  <c r="R147" i="1" s="1"/>
  <c r="L108" i="3"/>
  <c r="M108" i="3" s="1"/>
  <c r="P108" i="3" s="1"/>
  <c r="R108" i="3" s="1"/>
  <c r="L223" i="3"/>
  <c r="M223" i="3" s="1"/>
  <c r="L176" i="3"/>
  <c r="M176" i="3" s="1"/>
  <c r="Q176" i="3" s="1"/>
  <c r="S176" i="3" s="1"/>
  <c r="Q32" i="4"/>
  <c r="S32" i="4" s="1"/>
  <c r="P32" i="4"/>
  <c r="R32" i="4" s="1"/>
  <c r="Q61" i="4"/>
  <c r="S61" i="4" s="1"/>
  <c r="P61" i="4"/>
  <c r="R61" i="4" s="1"/>
  <c r="P61" i="7"/>
  <c r="R61" i="7" s="1"/>
  <c r="Q61" i="7"/>
  <c r="S61" i="7" s="1"/>
  <c r="P70" i="8"/>
  <c r="R70" i="8" s="1"/>
  <c r="Q70" i="8"/>
  <c r="S70" i="8" s="1"/>
  <c r="N176" i="1"/>
  <c r="O176" i="1" s="1"/>
  <c r="L214" i="1"/>
  <c r="M214" i="1" s="1"/>
  <c r="K214" i="1"/>
  <c r="N32" i="3"/>
  <c r="O32" i="3" s="1"/>
  <c r="Q32" i="3" s="1"/>
  <c r="S32" i="3" s="1"/>
  <c r="L176" i="1"/>
  <c r="M176" i="1" s="1"/>
  <c r="N444" i="1"/>
  <c r="O444" i="1" s="1"/>
  <c r="L185" i="3"/>
  <c r="M185" i="3" s="1"/>
  <c r="P185" i="3" s="1"/>
  <c r="R185" i="3" s="1"/>
  <c r="P176" i="5"/>
  <c r="R176" i="5" s="1"/>
  <c r="N300" i="1"/>
  <c r="O300" i="1" s="1"/>
  <c r="N338" i="1"/>
  <c r="O338" i="1" s="1"/>
  <c r="K23" i="3"/>
  <c r="N23" i="3" s="1"/>
  <c r="O23" i="3" s="1"/>
  <c r="Q23" i="3" s="1"/>
  <c r="S23" i="3" s="1"/>
  <c r="N147" i="3"/>
  <c r="O147" i="3" s="1"/>
  <c r="L138" i="3"/>
  <c r="M138" i="3" s="1"/>
  <c r="N223" i="3"/>
  <c r="O223" i="3" s="1"/>
  <c r="N61" i="1"/>
  <c r="O61" i="1" s="1"/>
  <c r="P61" i="1" s="1"/>
  <c r="R61" i="1" s="1"/>
  <c r="N108" i="1"/>
  <c r="O108" i="1" s="1"/>
  <c r="N453" i="1"/>
  <c r="O453" i="1" s="1"/>
  <c r="L406" i="1"/>
  <c r="M406" i="1" s="1"/>
  <c r="Q406" i="1" s="1"/>
  <c r="S406" i="1" s="1"/>
  <c r="L99" i="3"/>
  <c r="M99" i="3" s="1"/>
  <c r="K99" i="3"/>
  <c r="L214" i="3"/>
  <c r="M214" i="3" s="1"/>
  <c r="N291" i="1"/>
  <c r="O291" i="1" s="1"/>
  <c r="N185" i="1"/>
  <c r="O185" i="1" s="1"/>
  <c r="N368" i="1"/>
  <c r="O368" i="1" s="1"/>
  <c r="N138" i="1"/>
  <c r="O138" i="1" s="1"/>
  <c r="N214" i="3"/>
  <c r="O214" i="3" s="1"/>
  <c r="N138" i="3"/>
  <c r="O138" i="3" s="1"/>
  <c r="N32" i="1"/>
  <c r="O32" i="1" s="1"/>
  <c r="N70" i="3"/>
  <c r="O70" i="3" s="1"/>
  <c r="N99" i="1"/>
  <c r="O99" i="1" s="1"/>
  <c r="N23" i="1"/>
  <c r="O23" i="1" s="1"/>
  <c r="N377" i="1"/>
  <c r="O377" i="1" s="1"/>
  <c r="N108" i="3"/>
  <c r="O108" i="3" s="1"/>
  <c r="L223" i="1"/>
  <c r="M223" i="1" s="1"/>
  <c r="Q223" i="1" s="1"/>
  <c r="S223" i="1" s="1"/>
  <c r="P61" i="6"/>
  <c r="R61" i="6" s="1"/>
  <c r="Q61" i="6"/>
  <c r="S61" i="6" s="1"/>
  <c r="Q223" i="6"/>
  <c r="S223" i="6" s="1"/>
  <c r="P223" i="6"/>
  <c r="R223" i="6" s="1"/>
  <c r="P214" i="6"/>
  <c r="R214" i="6" s="1"/>
  <c r="Q214" i="6"/>
  <c r="S214" i="6" s="1"/>
  <c r="Q70" i="6"/>
  <c r="S70" i="6" s="1"/>
  <c r="P70" i="6"/>
  <c r="R70" i="6" s="1"/>
  <c r="Q185" i="4"/>
  <c r="S185" i="4" s="1"/>
  <c r="P185" i="4"/>
  <c r="R185" i="4" s="1"/>
  <c r="P176" i="4"/>
  <c r="R176" i="4" s="1"/>
  <c r="Q176" i="4"/>
  <c r="S176" i="4" s="1"/>
  <c r="Q329" i="1"/>
  <c r="S329" i="1" s="1"/>
  <c r="P329" i="1"/>
  <c r="R329" i="1" s="1"/>
  <c r="Q253" i="1"/>
  <c r="S253" i="1" s="1"/>
  <c r="P253" i="1"/>
  <c r="R253" i="1" s="1"/>
  <c r="P415" i="1"/>
  <c r="R415" i="1" s="1"/>
  <c r="M444" i="1"/>
  <c r="M300" i="1"/>
  <c r="M453" i="1"/>
  <c r="M377" i="1"/>
  <c r="M291" i="1"/>
  <c r="M368" i="1"/>
  <c r="Q262" i="1"/>
  <c r="S262" i="1" s="1"/>
  <c r="P262" i="1"/>
  <c r="R262" i="1" s="1"/>
  <c r="M99" i="1"/>
  <c r="M32" i="1"/>
  <c r="M108" i="1"/>
  <c r="M23" i="1"/>
  <c r="Q70" i="1"/>
  <c r="S70" i="1" s="1"/>
  <c r="P70" i="1"/>
  <c r="R70" i="1" s="1"/>
  <c r="P176" i="3"/>
  <c r="R176" i="3" s="1"/>
  <c r="M147" i="3"/>
  <c r="Q223" i="3"/>
  <c r="S223" i="3" s="1"/>
  <c r="P223" i="3"/>
  <c r="R223" i="3" s="1"/>
  <c r="P61" i="3"/>
  <c r="R61" i="3" s="1"/>
  <c r="Q61" i="3"/>
  <c r="S61" i="3" s="1"/>
  <c r="P406" i="1" l="1"/>
  <c r="R406" i="1" s="1"/>
  <c r="P138" i="1"/>
  <c r="R138" i="1" s="1"/>
  <c r="Q138" i="1"/>
  <c r="S138" i="1" s="1"/>
  <c r="Q108" i="3"/>
  <c r="S108" i="3" s="1"/>
  <c r="P214" i="3"/>
  <c r="R214" i="3" s="1"/>
  <c r="Q185" i="3"/>
  <c r="S185" i="3" s="1"/>
  <c r="Q214" i="3"/>
  <c r="S214" i="3" s="1"/>
  <c r="P23" i="3"/>
  <c r="R23" i="3" s="1"/>
  <c r="P338" i="1"/>
  <c r="R338" i="1" s="1"/>
  <c r="Q338" i="1"/>
  <c r="S338" i="1" s="1"/>
  <c r="Q70" i="3"/>
  <c r="S70" i="3" s="1"/>
  <c r="P70" i="3"/>
  <c r="R70" i="3" s="1"/>
  <c r="Q61" i="1"/>
  <c r="S61" i="1" s="1"/>
  <c r="P223" i="1"/>
  <c r="R223" i="1" s="1"/>
  <c r="P32" i="3"/>
  <c r="R32" i="3" s="1"/>
  <c r="N99" i="3"/>
  <c r="O99" i="3" s="1"/>
  <c r="N214" i="1"/>
  <c r="O214" i="1" s="1"/>
  <c r="Q368" i="1"/>
  <c r="S368" i="1" s="1"/>
  <c r="P368" i="1"/>
  <c r="R368" i="1" s="1"/>
  <c r="P377" i="1"/>
  <c r="R377" i="1" s="1"/>
  <c r="Q377" i="1"/>
  <c r="S377" i="1" s="1"/>
  <c r="P300" i="1"/>
  <c r="R300" i="1" s="1"/>
  <c r="Q300" i="1"/>
  <c r="S300" i="1" s="1"/>
  <c r="P444" i="1"/>
  <c r="R444" i="1" s="1"/>
  <c r="Q444" i="1"/>
  <c r="S444" i="1" s="1"/>
  <c r="Q291" i="1"/>
  <c r="S291" i="1" s="1"/>
  <c r="P291" i="1"/>
  <c r="R291" i="1" s="1"/>
  <c r="P453" i="1"/>
  <c r="R453" i="1" s="1"/>
  <c r="Q453" i="1"/>
  <c r="S453" i="1" s="1"/>
  <c r="P99" i="1"/>
  <c r="R99" i="1" s="1"/>
  <c r="Q99" i="1"/>
  <c r="S99" i="1" s="1"/>
  <c r="P185" i="1"/>
  <c r="R185" i="1" s="1"/>
  <c r="Q185" i="1"/>
  <c r="S185" i="1" s="1"/>
  <c r="P108" i="1"/>
  <c r="R108" i="1" s="1"/>
  <c r="Q108" i="1"/>
  <c r="S108" i="1" s="1"/>
  <c r="P23" i="1"/>
  <c r="R23" i="1" s="1"/>
  <c r="Q23" i="1"/>
  <c r="S23" i="1" s="1"/>
  <c r="P32" i="1"/>
  <c r="R32" i="1" s="1"/>
  <c r="Q32" i="1"/>
  <c r="S32" i="1" s="1"/>
  <c r="Q176" i="1"/>
  <c r="S176" i="1" s="1"/>
  <c r="P176" i="1"/>
  <c r="R176" i="1" s="1"/>
  <c r="P138" i="3"/>
  <c r="R138" i="3" s="1"/>
  <c r="Q138" i="3"/>
  <c r="S138" i="3" s="1"/>
  <c r="Q147" i="3"/>
  <c r="S147" i="3" s="1"/>
  <c r="P147" i="3"/>
  <c r="R147" i="3" s="1"/>
  <c r="P99" i="3" l="1"/>
  <c r="R99" i="3" s="1"/>
  <c r="Q99" i="3"/>
  <c r="S99" i="3" s="1"/>
  <c r="P214" i="1"/>
  <c r="R214" i="1" s="1"/>
  <c r="Q214" i="1"/>
  <c r="S214" i="1" s="1"/>
</calcChain>
</file>

<file path=xl/sharedStrings.xml><?xml version="1.0" encoding="utf-8"?>
<sst xmlns="http://schemas.openxmlformats.org/spreadsheetml/2006/main" count="1924" uniqueCount="93">
  <si>
    <t>p400</t>
  </si>
  <si>
    <t>dsp400-3</t>
  </si>
  <si>
    <t>dsp400-2</t>
  </si>
  <si>
    <t>dsp400-1</t>
  </si>
  <si>
    <t>dslacZ-3</t>
  </si>
  <si>
    <t>dslacZ-2</t>
  </si>
  <si>
    <t>dslacZ-1</t>
  </si>
  <si>
    <t>S7</t>
  </si>
  <si>
    <t>error bar max (rq max -geomean)</t>
  </si>
  <si>
    <t>error bar min (geomean -rq min)</t>
  </si>
  <si>
    <t>Rq max  2^( D + F)</t>
  </si>
  <si>
    <t>Rq min  2^(D -  F)</t>
  </si>
  <si>
    <t>SEM or (F)</t>
  </si>
  <si>
    <t>Standard deviation (B) or (E)</t>
  </si>
  <si>
    <t>Log2(C) or (D)</t>
  </si>
  <si>
    <t>GEOMEAN (A) or (C)</t>
  </si>
  <si>
    <t>log2 normalized expression or (B)</t>
  </si>
  <si>
    <t>Normalized expression per sample or (A)</t>
  </si>
  <si>
    <t>Norm factor GEOMEAN (Rq ref gene)</t>
  </si>
  <si>
    <t>RQ</t>
  </si>
  <si>
    <t>DeltaCq per sample per target</t>
  </si>
  <si>
    <t>Control group Avg Cq per Target</t>
  </si>
  <si>
    <t>Mean Cq</t>
  </si>
  <si>
    <t>Cq</t>
  </si>
  <si>
    <t>Target</t>
  </si>
  <si>
    <t>Sample Name</t>
  </si>
  <si>
    <t>2ug + cellfectin</t>
  </si>
  <si>
    <t>2ug  + cellfectin</t>
  </si>
  <si>
    <t>Concentration</t>
  </si>
  <si>
    <t>1ug  + cellfectin</t>
  </si>
  <si>
    <t>1ug + cellfectin</t>
  </si>
  <si>
    <t>500ng  + cellfectin</t>
  </si>
  <si>
    <t>500ng + cellfectin</t>
  </si>
  <si>
    <t xml:space="preserve">2ug </t>
  </si>
  <si>
    <t>2ug</t>
  </si>
  <si>
    <t xml:space="preserve">1ug </t>
  </si>
  <si>
    <t>1ug</t>
  </si>
  <si>
    <t xml:space="preserve">500ng </t>
  </si>
  <si>
    <t>500ng</t>
  </si>
  <si>
    <t>Ago-2</t>
  </si>
  <si>
    <t>300ng + cellfectin</t>
  </si>
  <si>
    <t>200ng + cellfectin</t>
  </si>
  <si>
    <t xml:space="preserve">100ng + cellfectin </t>
  </si>
  <si>
    <t xml:space="preserve">300ng </t>
  </si>
  <si>
    <t xml:space="preserve">200ng </t>
  </si>
  <si>
    <t xml:space="preserve">100ng </t>
  </si>
  <si>
    <t>dsAgo-2-1</t>
  </si>
  <si>
    <t>dsAgo-2-2</t>
  </si>
  <si>
    <t>dsAgo-2-3</t>
  </si>
  <si>
    <t>dsE75-2-1</t>
  </si>
  <si>
    <t>dsE75-2-2</t>
  </si>
  <si>
    <t>dsE75-2-3</t>
  </si>
  <si>
    <t>E75</t>
  </si>
  <si>
    <t>dsE75-1-3</t>
  </si>
  <si>
    <t>dsE75-1-2</t>
  </si>
  <si>
    <t>dsE75-1-1</t>
  </si>
  <si>
    <t xml:space="preserve">  + cellfectin</t>
  </si>
  <si>
    <t>silacZ-1</t>
  </si>
  <si>
    <t>silacZ-2</t>
  </si>
  <si>
    <t>silacZ-3</t>
  </si>
  <si>
    <t>siAgo-2-1</t>
  </si>
  <si>
    <t>siAgo-2-2</t>
  </si>
  <si>
    <t>siAgo-2-3</t>
  </si>
  <si>
    <t xml:space="preserve"> + cellfectin</t>
  </si>
  <si>
    <t xml:space="preserve">  + Dharmafect</t>
  </si>
  <si>
    <t xml:space="preserve"> + Dharmafect</t>
  </si>
  <si>
    <t>1.19355=673298191</t>
  </si>
  <si>
    <t>siAgo-2-4</t>
  </si>
  <si>
    <t>silacZ-4</t>
  </si>
  <si>
    <t>siAgo-2 -4</t>
  </si>
  <si>
    <r>
      <t xml:space="preserve">Figure 5B: Mosquitoes were injected with LacZ or ago-2 targeting dsRNA or siRNA with Cellfectin transfection reagent. Mosquitoes were sampled in TRIzol 4days post injection and </t>
    </r>
    <r>
      <rPr>
        <i/>
        <sz val="11"/>
        <color theme="1"/>
        <rFont val="Calibri"/>
        <family val="2"/>
        <scheme val="minor"/>
      </rPr>
      <t>ago-2</t>
    </r>
    <r>
      <rPr>
        <sz val="11"/>
        <color theme="1"/>
        <rFont val="Calibri"/>
        <family val="2"/>
        <scheme val="minor"/>
      </rPr>
      <t xml:space="preserve"> transcript expression measured by RT-qPCR.</t>
    </r>
  </si>
  <si>
    <r>
      <t xml:space="preserve">Figure 5A: Aag2 cells were transfected with LacZ or ago-2 targeting siRNA using Dharmafect2 transfection reagent. Cells were lysed in TRIzol 24h post transfection and </t>
    </r>
    <r>
      <rPr>
        <i/>
        <sz val="11"/>
        <color theme="1"/>
        <rFont val="Calibri"/>
        <family val="2"/>
        <scheme val="minor"/>
      </rPr>
      <t>ago-2</t>
    </r>
    <r>
      <rPr>
        <sz val="11"/>
        <color theme="1"/>
        <rFont val="Calibri"/>
        <family val="2"/>
        <scheme val="minor"/>
      </rPr>
      <t xml:space="preserve"> transcript expression measured by RT-qPCR.</t>
    </r>
  </si>
  <si>
    <r>
      <t xml:space="preserve">Figure 3C: Mosquitoes were injected with various concentrations of LacZ or E75 targeting dsRNA with Cellfectin transfection reagent. Mosquitoes were sampled in TRIzol 4days post injection and </t>
    </r>
    <r>
      <rPr>
        <i/>
        <sz val="11"/>
        <color theme="1"/>
        <rFont val="Calibri"/>
        <family val="2"/>
        <scheme val="minor"/>
      </rPr>
      <t>E75</t>
    </r>
    <r>
      <rPr>
        <sz val="11"/>
        <color theme="1"/>
        <rFont val="Calibri"/>
        <family val="2"/>
        <scheme val="minor"/>
      </rPr>
      <t xml:space="preserve"> transcript expression measured by RT-qPCR.</t>
    </r>
  </si>
  <si>
    <r>
      <t xml:space="preserve">Figure 3B: Mosquitoes were injected with various concentrations of LacZ or E75 targeting dsRNA with Cellfectin transfection reagent. Mosquitoes were sampled in TRIzol 4days post injection and </t>
    </r>
    <r>
      <rPr>
        <i/>
        <sz val="11"/>
        <color theme="1"/>
        <rFont val="Calibri"/>
        <family val="2"/>
        <scheme val="minor"/>
      </rPr>
      <t>E75</t>
    </r>
    <r>
      <rPr>
        <sz val="11"/>
        <color theme="1"/>
        <rFont val="Calibri"/>
        <family val="2"/>
        <scheme val="minor"/>
      </rPr>
      <t xml:space="preserve"> transcript expression measured by RT-qPCR.</t>
    </r>
  </si>
  <si>
    <r>
      <t xml:space="preserve">Figur 3A and Figure 4: Mosquitoes were injected with various concentrations of LacZ or ago-2 targeting dsRNA with Cellfectin transfection reagent. Mosquitoes were sampled in TRIzol 4days post injection and </t>
    </r>
    <r>
      <rPr>
        <i/>
        <sz val="11"/>
        <color theme="1"/>
        <rFont val="Calibri"/>
        <family val="2"/>
        <scheme val="minor"/>
      </rPr>
      <t>ago-2</t>
    </r>
    <r>
      <rPr>
        <sz val="11"/>
        <color theme="1"/>
        <rFont val="Calibri"/>
        <family val="2"/>
        <scheme val="minor"/>
      </rPr>
      <t xml:space="preserve"> transcript expression measured by RT-qPCR.</t>
    </r>
  </si>
  <si>
    <r>
      <t xml:space="preserve">Figure 2B: Mosquitoes were injected with various concentrations of LacZ or p400 targeting dsRNA with Cellfectin transfection reagent. Mosquitoes were sampled in TRIzol 4days post injection and </t>
    </r>
    <r>
      <rPr>
        <i/>
        <sz val="11"/>
        <color theme="1"/>
        <rFont val="Calibri"/>
        <family val="2"/>
        <scheme val="minor"/>
      </rPr>
      <t>p400</t>
    </r>
    <r>
      <rPr>
        <sz val="11"/>
        <color theme="1"/>
        <rFont val="Calibri"/>
        <family val="2"/>
        <scheme val="minor"/>
      </rPr>
      <t xml:space="preserve"> transcript expression measured by RT-qPCR.</t>
    </r>
  </si>
  <si>
    <r>
      <t xml:space="preserve">Figure 2A: Mosquitoes were injected with various concentrations of LacZ or p400 targeting dsRNA with Cellfectin transfection reagent. Mosquitoes were sampled in TRIzol 4days post injection and </t>
    </r>
    <r>
      <rPr>
        <i/>
        <sz val="11"/>
        <color theme="1"/>
        <rFont val="Calibri"/>
        <family val="2"/>
        <scheme val="minor"/>
      </rPr>
      <t>p400</t>
    </r>
    <r>
      <rPr>
        <sz val="11"/>
        <color theme="1"/>
        <rFont val="Calibri"/>
        <family val="2"/>
        <scheme val="minor"/>
      </rPr>
      <t xml:space="preserve"> transcript expression measured by RT-qPCR.</t>
    </r>
  </si>
  <si>
    <r>
      <t xml:space="preserve">Figure 1B: Mosquitoes were injected with LacZ or p400 targeting dsRNA with no transfection reagent, Cellfectin or Dharmafect 2. Mosquitoes were sampled in TRIzol 4days post injection and </t>
    </r>
    <r>
      <rPr>
        <i/>
        <sz val="11"/>
        <color theme="1"/>
        <rFont val="Calibri"/>
        <family val="2"/>
        <scheme val="minor"/>
      </rPr>
      <t>p400</t>
    </r>
    <r>
      <rPr>
        <sz val="11"/>
        <color theme="1"/>
        <rFont val="Calibri"/>
        <family val="2"/>
        <scheme val="minor"/>
      </rPr>
      <t xml:space="preserve"> transcript expression measured by RT-qPCR.</t>
    </r>
  </si>
  <si>
    <t>R3</t>
  </si>
  <si>
    <t>R2</t>
  </si>
  <si>
    <t>R1</t>
  </si>
  <si>
    <t>DharmaFECT</t>
  </si>
  <si>
    <t>Cellfectin II</t>
  </si>
  <si>
    <t>no transfection reagent</t>
  </si>
  <si>
    <t>Days after injection</t>
  </si>
  <si>
    <t>siRNA lac z standard</t>
  </si>
  <si>
    <t>siRNA lac z in vivo</t>
  </si>
  <si>
    <t>PBS control</t>
  </si>
  <si>
    <t>PBS</t>
  </si>
  <si>
    <t>H20NF</t>
  </si>
  <si>
    <r>
      <t xml:space="preserve">Figure 1A: Female </t>
    </r>
    <r>
      <rPr>
        <i/>
        <sz val="11"/>
        <color theme="1"/>
        <rFont val="Calibri"/>
        <family val="2"/>
        <scheme val="minor"/>
      </rPr>
      <t xml:space="preserve">Aedes aegypti </t>
    </r>
    <r>
      <rPr>
        <sz val="11"/>
        <color theme="1"/>
        <rFont val="Calibri"/>
        <family val="2"/>
        <scheme val="minor"/>
      </rPr>
      <t>mosquitoes were injected with Cellfectin, Dharmafect2 or no transfection reagent and survival monitored for 3 days post injection.</t>
    </r>
  </si>
  <si>
    <r>
      <t xml:space="preserve">Figure S1A: Female </t>
    </r>
    <r>
      <rPr>
        <i/>
        <sz val="11"/>
        <color theme="1"/>
        <rFont val="Calibri"/>
        <family val="2"/>
        <scheme val="minor"/>
      </rPr>
      <t>Aedes aegypti</t>
    </r>
    <r>
      <rPr>
        <sz val="11"/>
        <color theme="1"/>
        <rFont val="Calibri"/>
        <family val="2"/>
        <scheme val="minor"/>
      </rPr>
      <t xml:space="preserve"> mosquitoes were injected with LacZ targeting siRNAs purified by different methods and PBS as a control and survival monitored for 3 days post injection.</t>
    </r>
  </si>
  <si>
    <r>
      <t xml:space="preserve">Figure S1B: Female </t>
    </r>
    <r>
      <rPr>
        <i/>
        <sz val="11"/>
        <color theme="1"/>
        <rFont val="Calibri"/>
        <family val="2"/>
        <scheme val="minor"/>
      </rPr>
      <t>Aedes aegypti</t>
    </r>
    <r>
      <rPr>
        <sz val="11"/>
        <color theme="1"/>
        <rFont val="Calibri"/>
        <family val="2"/>
        <scheme val="minor"/>
      </rPr>
      <t xml:space="preserve"> mosquitoes were injected with water or PBS and survival monitored for 3 days post injection.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</si>
</sst>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0" fillId="0" borderId="24" xfId="0" applyBorder="1"/>
    <xf numFmtId="0" fontId="0" fillId="0" borderId="0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Border="1" applyAlignment="1">
      <alignment horizontal="center"/>
    </xf>
    <xf numFmtId="0" fontId="1" fillId="0" borderId="30" xfId="0" applyFont="1" applyBorder="1"/>
    <xf numFmtId="0" fontId="1" fillId="0" borderId="29" xfId="0" applyFont="1" applyBorder="1"/>
    <xf numFmtId="0" fontId="1" fillId="0" borderId="31" xfId="0" applyFont="1" applyBorder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F3B9B-E76E-45E3-B369-7290EBE37366}">
  <dimension ref="A2:E170"/>
  <sheetViews>
    <sheetView tabSelected="1" workbookViewId="0">
      <selection activeCell="J16" sqref="J16"/>
    </sheetView>
  </sheetViews>
  <sheetFormatPr defaultRowHeight="14.4" x14ac:dyDescent="0.3"/>
  <sheetData>
    <row r="2" spans="1:5" x14ac:dyDescent="0.3">
      <c r="A2" t="s">
        <v>90</v>
      </c>
    </row>
    <row r="4" spans="1:5" x14ac:dyDescent="0.3">
      <c r="B4" t="s">
        <v>84</v>
      </c>
      <c r="C4" t="s">
        <v>83</v>
      </c>
      <c r="D4" t="s">
        <v>82</v>
      </c>
      <c r="E4" t="s">
        <v>81</v>
      </c>
    </row>
    <row r="5" spans="1:5" x14ac:dyDescent="0.3">
      <c r="A5" t="s">
        <v>80</v>
      </c>
      <c r="B5">
        <v>1</v>
      </c>
      <c r="C5">
        <v>1</v>
      </c>
      <c r="D5">
        <v>1</v>
      </c>
      <c r="E5">
        <v>1</v>
      </c>
    </row>
    <row r="6" spans="1:5" x14ac:dyDescent="0.3">
      <c r="B6">
        <v>1</v>
      </c>
      <c r="C6">
        <v>1</v>
      </c>
      <c r="D6">
        <v>1</v>
      </c>
    </row>
    <row r="7" spans="1:5" x14ac:dyDescent="0.3">
      <c r="B7">
        <v>1</v>
      </c>
      <c r="C7">
        <v>1</v>
      </c>
      <c r="D7">
        <v>1</v>
      </c>
    </row>
    <row r="8" spans="1:5" x14ac:dyDescent="0.3">
      <c r="B8">
        <v>1</v>
      </c>
      <c r="D8">
        <v>1</v>
      </c>
    </row>
    <row r="9" spans="1:5" x14ac:dyDescent="0.3">
      <c r="B9">
        <v>1</v>
      </c>
      <c r="D9">
        <v>1</v>
      </c>
    </row>
    <row r="10" spans="1:5" x14ac:dyDescent="0.3">
      <c r="B10">
        <v>1</v>
      </c>
      <c r="D10">
        <v>1</v>
      </c>
    </row>
    <row r="11" spans="1:5" x14ac:dyDescent="0.3">
      <c r="B11">
        <v>2</v>
      </c>
      <c r="D11">
        <v>1</v>
      </c>
    </row>
    <row r="12" spans="1:5" x14ac:dyDescent="0.3">
      <c r="B12">
        <v>2</v>
      </c>
      <c r="D12">
        <v>1</v>
      </c>
    </row>
    <row r="13" spans="1:5" x14ac:dyDescent="0.3">
      <c r="B13">
        <v>2</v>
      </c>
      <c r="D13">
        <v>1</v>
      </c>
    </row>
    <row r="14" spans="1:5" x14ac:dyDescent="0.3">
      <c r="B14">
        <v>2</v>
      </c>
      <c r="D14">
        <v>1</v>
      </c>
    </row>
    <row r="15" spans="1:5" x14ac:dyDescent="0.3">
      <c r="B15">
        <v>3</v>
      </c>
      <c r="C15">
        <v>0</v>
      </c>
      <c r="D15">
        <v>1</v>
      </c>
      <c r="E15">
        <v>0</v>
      </c>
    </row>
    <row r="16" spans="1:5" x14ac:dyDescent="0.3">
      <c r="B16">
        <v>3</v>
      </c>
      <c r="C16">
        <v>0</v>
      </c>
      <c r="D16">
        <v>1</v>
      </c>
      <c r="E16">
        <v>0</v>
      </c>
    </row>
    <row r="17" spans="2:5" x14ac:dyDescent="0.3">
      <c r="B17">
        <v>3</v>
      </c>
      <c r="C17">
        <v>0</v>
      </c>
      <c r="D17">
        <v>0</v>
      </c>
      <c r="E17">
        <v>0</v>
      </c>
    </row>
    <row r="18" spans="2:5" x14ac:dyDescent="0.3">
      <c r="B18">
        <v>3</v>
      </c>
      <c r="C18">
        <v>0</v>
      </c>
      <c r="D18">
        <v>0</v>
      </c>
      <c r="E18">
        <v>0</v>
      </c>
    </row>
    <row r="19" spans="2:5" x14ac:dyDescent="0.3">
      <c r="B19">
        <v>3</v>
      </c>
      <c r="C19">
        <v>0</v>
      </c>
      <c r="D19">
        <v>0</v>
      </c>
      <c r="E19">
        <v>0</v>
      </c>
    </row>
    <row r="20" spans="2:5" x14ac:dyDescent="0.3">
      <c r="B20">
        <v>3</v>
      </c>
      <c r="C20">
        <v>0</v>
      </c>
      <c r="D20">
        <v>0</v>
      </c>
      <c r="E20">
        <v>0</v>
      </c>
    </row>
    <row r="21" spans="2:5" x14ac:dyDescent="0.3">
      <c r="B21">
        <v>3</v>
      </c>
      <c r="C21">
        <v>0</v>
      </c>
      <c r="D21">
        <v>0</v>
      </c>
      <c r="E21">
        <v>0</v>
      </c>
    </row>
    <row r="22" spans="2:5" x14ac:dyDescent="0.3">
      <c r="B22">
        <v>3</v>
      </c>
      <c r="C22">
        <v>0</v>
      </c>
      <c r="D22">
        <v>0</v>
      </c>
      <c r="E22">
        <v>0</v>
      </c>
    </row>
    <row r="23" spans="2:5" x14ac:dyDescent="0.3">
      <c r="B23">
        <v>3</v>
      </c>
      <c r="C23">
        <v>0</v>
      </c>
      <c r="D23">
        <v>0</v>
      </c>
      <c r="E23">
        <v>0</v>
      </c>
    </row>
    <row r="24" spans="2:5" x14ac:dyDescent="0.3">
      <c r="B24">
        <v>3</v>
      </c>
      <c r="C24">
        <v>0</v>
      </c>
      <c r="D24">
        <v>0</v>
      </c>
      <c r="E24">
        <v>0</v>
      </c>
    </row>
    <row r="25" spans="2:5" x14ac:dyDescent="0.3">
      <c r="B25">
        <v>3</v>
      </c>
      <c r="C25">
        <v>0</v>
      </c>
      <c r="D25">
        <v>0</v>
      </c>
      <c r="E25">
        <v>0</v>
      </c>
    </row>
    <row r="26" spans="2:5" x14ac:dyDescent="0.3">
      <c r="B26">
        <v>3</v>
      </c>
      <c r="C26">
        <v>0</v>
      </c>
      <c r="D26">
        <v>0</v>
      </c>
      <c r="E26">
        <v>0</v>
      </c>
    </row>
    <row r="27" spans="2:5" x14ac:dyDescent="0.3">
      <c r="B27">
        <v>3</v>
      </c>
      <c r="C27">
        <v>0</v>
      </c>
      <c r="D27">
        <v>0</v>
      </c>
      <c r="E27">
        <v>0</v>
      </c>
    </row>
    <row r="28" spans="2:5" x14ac:dyDescent="0.3">
      <c r="B28">
        <v>3</v>
      </c>
      <c r="C28">
        <v>0</v>
      </c>
      <c r="D28">
        <v>0</v>
      </c>
      <c r="E28">
        <v>0</v>
      </c>
    </row>
    <row r="29" spans="2:5" x14ac:dyDescent="0.3">
      <c r="B29">
        <v>3</v>
      </c>
      <c r="C29">
        <v>0</v>
      </c>
      <c r="D29">
        <v>0</v>
      </c>
      <c r="E29">
        <v>0</v>
      </c>
    </row>
    <row r="30" spans="2:5" x14ac:dyDescent="0.3">
      <c r="B30">
        <v>3</v>
      </c>
      <c r="C30">
        <v>0</v>
      </c>
      <c r="D30">
        <v>0</v>
      </c>
      <c r="E30">
        <v>0</v>
      </c>
    </row>
    <row r="31" spans="2:5" x14ac:dyDescent="0.3">
      <c r="B31">
        <v>3</v>
      </c>
      <c r="C31">
        <v>0</v>
      </c>
      <c r="D31">
        <v>0</v>
      </c>
      <c r="E31">
        <v>0</v>
      </c>
    </row>
    <row r="32" spans="2:5" x14ac:dyDescent="0.3">
      <c r="B32">
        <v>3</v>
      </c>
      <c r="C32">
        <v>0</v>
      </c>
      <c r="D32">
        <v>0</v>
      </c>
      <c r="E32">
        <v>0</v>
      </c>
    </row>
    <row r="33" spans="2:5" x14ac:dyDescent="0.3">
      <c r="B33">
        <v>3</v>
      </c>
      <c r="C33">
        <v>0</v>
      </c>
      <c r="D33">
        <v>0</v>
      </c>
      <c r="E33">
        <v>0</v>
      </c>
    </row>
    <row r="34" spans="2:5" x14ac:dyDescent="0.3">
      <c r="B34">
        <v>3</v>
      </c>
      <c r="C34">
        <v>0</v>
      </c>
      <c r="D34">
        <v>0</v>
      </c>
      <c r="E34">
        <v>0</v>
      </c>
    </row>
    <row r="35" spans="2:5" x14ac:dyDescent="0.3">
      <c r="B35">
        <v>3</v>
      </c>
      <c r="C35">
        <v>0</v>
      </c>
      <c r="D35">
        <v>0</v>
      </c>
      <c r="E35">
        <v>0</v>
      </c>
    </row>
    <row r="36" spans="2:5" x14ac:dyDescent="0.3">
      <c r="B36">
        <v>3</v>
      </c>
      <c r="C36">
        <v>0</v>
      </c>
      <c r="D36">
        <v>0</v>
      </c>
      <c r="E36">
        <v>0</v>
      </c>
    </row>
    <row r="37" spans="2:5" x14ac:dyDescent="0.3">
      <c r="B37">
        <v>3</v>
      </c>
      <c r="C37">
        <v>0</v>
      </c>
      <c r="D37">
        <v>0</v>
      </c>
      <c r="E37">
        <v>0</v>
      </c>
    </row>
    <row r="38" spans="2:5" x14ac:dyDescent="0.3">
      <c r="B38">
        <v>3</v>
      </c>
      <c r="C38">
        <v>0</v>
      </c>
      <c r="D38">
        <v>0</v>
      </c>
      <c r="E38">
        <v>0</v>
      </c>
    </row>
    <row r="39" spans="2:5" x14ac:dyDescent="0.3">
      <c r="B39">
        <v>3</v>
      </c>
      <c r="C39">
        <v>0</v>
      </c>
      <c r="D39">
        <v>0</v>
      </c>
      <c r="E39">
        <v>0</v>
      </c>
    </row>
    <row r="40" spans="2:5" x14ac:dyDescent="0.3">
      <c r="B40">
        <v>3</v>
      </c>
      <c r="C40">
        <v>0</v>
      </c>
      <c r="D40">
        <v>0</v>
      </c>
      <c r="E40">
        <v>0</v>
      </c>
    </row>
    <row r="41" spans="2:5" x14ac:dyDescent="0.3">
      <c r="B41">
        <v>3</v>
      </c>
      <c r="C41">
        <v>0</v>
      </c>
      <c r="D41">
        <v>0</v>
      </c>
      <c r="E41">
        <v>0</v>
      </c>
    </row>
    <row r="42" spans="2:5" x14ac:dyDescent="0.3">
      <c r="B42">
        <v>3</v>
      </c>
      <c r="C42">
        <v>0</v>
      </c>
      <c r="D42">
        <v>0</v>
      </c>
      <c r="E42">
        <v>0</v>
      </c>
    </row>
    <row r="43" spans="2:5" x14ac:dyDescent="0.3">
      <c r="B43">
        <v>3</v>
      </c>
      <c r="C43">
        <v>0</v>
      </c>
      <c r="D43">
        <v>0</v>
      </c>
      <c r="E43">
        <v>0</v>
      </c>
    </row>
    <row r="44" spans="2:5" x14ac:dyDescent="0.3">
      <c r="B44">
        <v>3</v>
      </c>
      <c r="C44">
        <v>0</v>
      </c>
      <c r="D44">
        <v>0</v>
      </c>
      <c r="E44">
        <v>0</v>
      </c>
    </row>
    <row r="45" spans="2:5" x14ac:dyDescent="0.3">
      <c r="B45">
        <v>3</v>
      </c>
      <c r="C45">
        <v>0</v>
      </c>
      <c r="D45">
        <v>0</v>
      </c>
      <c r="E45">
        <v>0</v>
      </c>
    </row>
    <row r="46" spans="2:5" x14ac:dyDescent="0.3">
      <c r="B46">
        <v>3</v>
      </c>
      <c r="C46">
        <v>0</v>
      </c>
      <c r="D46">
        <v>0</v>
      </c>
      <c r="E46">
        <v>0</v>
      </c>
    </row>
    <row r="47" spans="2:5" x14ac:dyDescent="0.3">
      <c r="B47">
        <v>3</v>
      </c>
      <c r="C47">
        <v>0</v>
      </c>
      <c r="D47">
        <v>0</v>
      </c>
      <c r="E47">
        <v>0</v>
      </c>
    </row>
    <row r="48" spans="2:5" x14ac:dyDescent="0.3">
      <c r="B48">
        <v>3</v>
      </c>
      <c r="C48">
        <v>0</v>
      </c>
      <c r="D48">
        <v>0</v>
      </c>
      <c r="E48">
        <v>0</v>
      </c>
    </row>
    <row r="49" spans="2:5" x14ac:dyDescent="0.3">
      <c r="B49">
        <v>3</v>
      </c>
      <c r="C49">
        <v>0</v>
      </c>
      <c r="D49">
        <v>0</v>
      </c>
      <c r="E49">
        <v>0</v>
      </c>
    </row>
    <row r="50" spans="2:5" x14ac:dyDescent="0.3">
      <c r="B50">
        <v>3</v>
      </c>
      <c r="C50">
        <v>0</v>
      </c>
      <c r="D50">
        <v>0</v>
      </c>
      <c r="E50">
        <v>0</v>
      </c>
    </row>
    <row r="51" spans="2:5" x14ac:dyDescent="0.3">
      <c r="B51">
        <v>3</v>
      </c>
      <c r="C51">
        <v>0</v>
      </c>
      <c r="D51">
        <v>0</v>
      </c>
      <c r="E51">
        <v>0</v>
      </c>
    </row>
    <row r="52" spans="2:5" x14ac:dyDescent="0.3">
      <c r="B52">
        <v>3</v>
      </c>
      <c r="C52">
        <v>0</v>
      </c>
      <c r="D52">
        <v>0</v>
      </c>
      <c r="E52">
        <v>0</v>
      </c>
    </row>
    <row r="53" spans="2:5" x14ac:dyDescent="0.3">
      <c r="B53">
        <v>3</v>
      </c>
      <c r="C53">
        <v>0</v>
      </c>
      <c r="D53">
        <v>0</v>
      </c>
      <c r="E53">
        <v>0</v>
      </c>
    </row>
    <row r="54" spans="2:5" x14ac:dyDescent="0.3">
      <c r="B54">
        <v>3</v>
      </c>
      <c r="D54">
        <v>0</v>
      </c>
      <c r="E54">
        <v>0</v>
      </c>
    </row>
    <row r="55" spans="2:5" x14ac:dyDescent="0.3">
      <c r="B55">
        <v>3</v>
      </c>
      <c r="D55">
        <v>0</v>
      </c>
    </row>
    <row r="56" spans="2:5" x14ac:dyDescent="0.3">
      <c r="B56">
        <v>3</v>
      </c>
      <c r="D56">
        <v>0</v>
      </c>
    </row>
    <row r="57" spans="2:5" x14ac:dyDescent="0.3">
      <c r="B57">
        <v>3</v>
      </c>
      <c r="D57">
        <v>0</v>
      </c>
    </row>
    <row r="58" spans="2:5" x14ac:dyDescent="0.3">
      <c r="B58">
        <v>3</v>
      </c>
      <c r="D58">
        <v>0</v>
      </c>
    </row>
    <row r="59" spans="2:5" x14ac:dyDescent="0.3">
      <c r="B59">
        <v>3</v>
      </c>
      <c r="D59">
        <v>0</v>
      </c>
    </row>
    <row r="60" spans="2:5" x14ac:dyDescent="0.3">
      <c r="B60">
        <v>3</v>
      </c>
      <c r="D60">
        <v>0</v>
      </c>
    </row>
    <row r="61" spans="2:5" x14ac:dyDescent="0.3">
      <c r="B61">
        <v>3</v>
      </c>
      <c r="D61">
        <v>0</v>
      </c>
    </row>
    <row r="62" spans="2:5" x14ac:dyDescent="0.3">
      <c r="B62">
        <v>3</v>
      </c>
      <c r="D62">
        <v>0</v>
      </c>
    </row>
    <row r="63" spans="2:5" x14ac:dyDescent="0.3">
      <c r="B63">
        <v>3</v>
      </c>
      <c r="D63">
        <v>0</v>
      </c>
    </row>
    <row r="64" spans="2:5" x14ac:dyDescent="0.3">
      <c r="B64">
        <v>3</v>
      </c>
      <c r="D64">
        <v>0</v>
      </c>
    </row>
    <row r="65" spans="1:5" x14ac:dyDescent="0.3">
      <c r="B65">
        <v>3</v>
      </c>
      <c r="D65">
        <v>0</v>
      </c>
    </row>
    <row r="66" spans="1:5" x14ac:dyDescent="0.3">
      <c r="B66">
        <v>3</v>
      </c>
      <c r="D66">
        <v>0</v>
      </c>
    </row>
    <row r="67" spans="1:5" x14ac:dyDescent="0.3">
      <c r="B67">
        <v>3</v>
      </c>
      <c r="D67">
        <v>0</v>
      </c>
    </row>
    <row r="68" spans="1:5" x14ac:dyDescent="0.3">
      <c r="B68">
        <v>3</v>
      </c>
      <c r="D68">
        <v>0</v>
      </c>
    </row>
    <row r="69" spans="1:5" x14ac:dyDescent="0.3">
      <c r="B69">
        <v>3</v>
      </c>
      <c r="D69">
        <v>0</v>
      </c>
    </row>
    <row r="70" spans="1:5" x14ac:dyDescent="0.3">
      <c r="A70" t="s">
        <v>79</v>
      </c>
      <c r="B70">
        <v>1</v>
      </c>
      <c r="C70">
        <v>1</v>
      </c>
      <c r="D70">
        <v>1</v>
      </c>
      <c r="E70">
        <v>1</v>
      </c>
    </row>
    <row r="71" spans="1:5" x14ac:dyDescent="0.3">
      <c r="B71">
        <v>1</v>
      </c>
      <c r="C71">
        <v>1</v>
      </c>
      <c r="D71">
        <v>1</v>
      </c>
      <c r="E71">
        <v>1</v>
      </c>
    </row>
    <row r="72" spans="1:5" x14ac:dyDescent="0.3">
      <c r="B72">
        <v>1</v>
      </c>
      <c r="C72">
        <v>1</v>
      </c>
      <c r="D72">
        <v>1</v>
      </c>
      <c r="E72">
        <v>1</v>
      </c>
    </row>
    <row r="73" spans="1:5" x14ac:dyDescent="0.3">
      <c r="B73">
        <v>1</v>
      </c>
      <c r="C73">
        <v>1</v>
      </c>
      <c r="D73">
        <v>1</v>
      </c>
      <c r="E73">
        <v>1</v>
      </c>
    </row>
    <row r="74" spans="1:5" x14ac:dyDescent="0.3">
      <c r="B74">
        <v>1</v>
      </c>
      <c r="C74">
        <v>1</v>
      </c>
      <c r="D74">
        <v>1</v>
      </c>
      <c r="E74">
        <v>1</v>
      </c>
    </row>
    <row r="75" spans="1:5" x14ac:dyDescent="0.3">
      <c r="B75">
        <v>1</v>
      </c>
      <c r="C75">
        <v>1</v>
      </c>
      <c r="E75">
        <v>1</v>
      </c>
    </row>
    <row r="76" spans="1:5" x14ac:dyDescent="0.3">
      <c r="B76">
        <v>2</v>
      </c>
      <c r="C76">
        <v>1</v>
      </c>
      <c r="E76">
        <v>1</v>
      </c>
    </row>
    <row r="77" spans="1:5" x14ac:dyDescent="0.3">
      <c r="B77">
        <v>2</v>
      </c>
      <c r="E77">
        <v>1</v>
      </c>
    </row>
    <row r="78" spans="1:5" x14ac:dyDescent="0.3">
      <c r="B78">
        <v>2</v>
      </c>
      <c r="E78">
        <v>1</v>
      </c>
    </row>
    <row r="79" spans="1:5" x14ac:dyDescent="0.3">
      <c r="B79">
        <v>2</v>
      </c>
      <c r="E79">
        <v>1</v>
      </c>
    </row>
    <row r="80" spans="1:5" x14ac:dyDescent="0.3">
      <c r="B80">
        <v>2</v>
      </c>
      <c r="E80">
        <v>1</v>
      </c>
    </row>
    <row r="81" spans="2:5" x14ac:dyDescent="0.3">
      <c r="B81">
        <v>2</v>
      </c>
      <c r="E81">
        <v>1</v>
      </c>
    </row>
    <row r="82" spans="2:5" x14ac:dyDescent="0.3">
      <c r="B82">
        <v>2</v>
      </c>
      <c r="E82">
        <v>1</v>
      </c>
    </row>
    <row r="83" spans="2:5" x14ac:dyDescent="0.3">
      <c r="B83">
        <v>2</v>
      </c>
      <c r="E83">
        <v>1</v>
      </c>
    </row>
    <row r="84" spans="2:5" x14ac:dyDescent="0.3">
      <c r="B84">
        <v>2</v>
      </c>
      <c r="E84">
        <v>1</v>
      </c>
    </row>
    <row r="85" spans="2:5" x14ac:dyDescent="0.3">
      <c r="B85">
        <v>2</v>
      </c>
      <c r="E85">
        <v>1</v>
      </c>
    </row>
    <row r="86" spans="2:5" x14ac:dyDescent="0.3">
      <c r="B86">
        <v>2</v>
      </c>
      <c r="E86">
        <v>1</v>
      </c>
    </row>
    <row r="87" spans="2:5" x14ac:dyDescent="0.3">
      <c r="B87">
        <v>2</v>
      </c>
      <c r="E87">
        <v>1</v>
      </c>
    </row>
    <row r="88" spans="2:5" x14ac:dyDescent="0.3">
      <c r="B88">
        <v>2</v>
      </c>
      <c r="E88">
        <v>1</v>
      </c>
    </row>
    <row r="89" spans="2:5" x14ac:dyDescent="0.3">
      <c r="B89">
        <v>2</v>
      </c>
      <c r="E89">
        <v>1</v>
      </c>
    </row>
    <row r="90" spans="2:5" x14ac:dyDescent="0.3">
      <c r="B90">
        <v>2</v>
      </c>
      <c r="E90">
        <v>1</v>
      </c>
    </row>
    <row r="91" spans="2:5" x14ac:dyDescent="0.3">
      <c r="B91">
        <v>3</v>
      </c>
      <c r="C91">
        <v>0</v>
      </c>
      <c r="D91">
        <v>0</v>
      </c>
      <c r="E91">
        <v>1</v>
      </c>
    </row>
    <row r="92" spans="2:5" x14ac:dyDescent="0.3">
      <c r="B92">
        <v>3</v>
      </c>
      <c r="C92">
        <v>0</v>
      </c>
      <c r="D92">
        <v>0</v>
      </c>
      <c r="E92">
        <v>1</v>
      </c>
    </row>
    <row r="93" spans="2:5" x14ac:dyDescent="0.3">
      <c r="B93">
        <v>3</v>
      </c>
      <c r="C93">
        <v>0</v>
      </c>
      <c r="D93">
        <v>0</v>
      </c>
      <c r="E93">
        <v>0</v>
      </c>
    </row>
    <row r="94" spans="2:5" x14ac:dyDescent="0.3">
      <c r="B94">
        <v>3</v>
      </c>
      <c r="C94">
        <v>0</v>
      </c>
      <c r="D94">
        <v>0</v>
      </c>
      <c r="E94">
        <v>0</v>
      </c>
    </row>
    <row r="95" spans="2:5" x14ac:dyDescent="0.3">
      <c r="B95">
        <v>3</v>
      </c>
      <c r="C95">
        <v>0</v>
      </c>
      <c r="D95">
        <v>0</v>
      </c>
      <c r="E95">
        <v>0</v>
      </c>
    </row>
    <row r="96" spans="2:5" x14ac:dyDescent="0.3">
      <c r="B96">
        <v>3</v>
      </c>
      <c r="C96">
        <v>0</v>
      </c>
      <c r="D96">
        <v>0</v>
      </c>
      <c r="E96">
        <v>0</v>
      </c>
    </row>
    <row r="97" spans="2:5" x14ac:dyDescent="0.3">
      <c r="B97">
        <v>3</v>
      </c>
      <c r="C97">
        <v>0</v>
      </c>
      <c r="D97">
        <v>0</v>
      </c>
      <c r="E97">
        <v>0</v>
      </c>
    </row>
    <row r="98" spans="2:5" x14ac:dyDescent="0.3">
      <c r="B98">
        <v>3</v>
      </c>
      <c r="C98">
        <v>0</v>
      </c>
      <c r="D98">
        <v>0</v>
      </c>
      <c r="E98">
        <v>0</v>
      </c>
    </row>
    <row r="99" spans="2:5" x14ac:dyDescent="0.3">
      <c r="B99">
        <v>3</v>
      </c>
      <c r="C99">
        <v>0</v>
      </c>
      <c r="D99">
        <v>0</v>
      </c>
      <c r="E99">
        <v>0</v>
      </c>
    </row>
    <row r="100" spans="2:5" x14ac:dyDescent="0.3">
      <c r="B100">
        <v>3</v>
      </c>
      <c r="C100">
        <v>0</v>
      </c>
      <c r="D100">
        <v>0</v>
      </c>
      <c r="E100">
        <v>0</v>
      </c>
    </row>
    <row r="101" spans="2:5" x14ac:dyDescent="0.3">
      <c r="B101">
        <v>3</v>
      </c>
      <c r="C101">
        <v>0</v>
      </c>
      <c r="D101">
        <v>0</v>
      </c>
      <c r="E101">
        <v>0</v>
      </c>
    </row>
    <row r="102" spans="2:5" x14ac:dyDescent="0.3">
      <c r="B102">
        <v>3</v>
      </c>
      <c r="C102">
        <v>0</v>
      </c>
      <c r="D102">
        <v>0</v>
      </c>
      <c r="E102">
        <v>0</v>
      </c>
    </row>
    <row r="103" spans="2:5" x14ac:dyDescent="0.3">
      <c r="B103">
        <v>3</v>
      </c>
      <c r="C103">
        <v>0</v>
      </c>
      <c r="D103">
        <v>0</v>
      </c>
      <c r="E103">
        <v>0</v>
      </c>
    </row>
    <row r="104" spans="2:5" x14ac:dyDescent="0.3">
      <c r="B104">
        <v>3</v>
      </c>
      <c r="C104">
        <v>0</v>
      </c>
      <c r="D104">
        <v>0</v>
      </c>
      <c r="E104">
        <v>0</v>
      </c>
    </row>
    <row r="105" spans="2:5" x14ac:dyDescent="0.3">
      <c r="B105">
        <v>3</v>
      </c>
      <c r="C105">
        <v>0</v>
      </c>
      <c r="D105">
        <v>0</v>
      </c>
      <c r="E105">
        <v>0</v>
      </c>
    </row>
    <row r="106" spans="2:5" x14ac:dyDescent="0.3">
      <c r="B106">
        <v>3</v>
      </c>
      <c r="C106">
        <v>0</v>
      </c>
      <c r="D106">
        <v>0</v>
      </c>
      <c r="E106">
        <v>0</v>
      </c>
    </row>
    <row r="107" spans="2:5" x14ac:dyDescent="0.3">
      <c r="B107">
        <v>3</v>
      </c>
      <c r="C107">
        <v>0</v>
      </c>
      <c r="D107">
        <v>0</v>
      </c>
      <c r="E107">
        <v>0</v>
      </c>
    </row>
    <row r="108" spans="2:5" x14ac:dyDescent="0.3">
      <c r="B108">
        <v>3</v>
      </c>
      <c r="C108">
        <v>0</v>
      </c>
      <c r="D108">
        <v>0</v>
      </c>
      <c r="E108">
        <v>0</v>
      </c>
    </row>
    <row r="109" spans="2:5" x14ac:dyDescent="0.3">
      <c r="B109">
        <v>3</v>
      </c>
      <c r="C109">
        <v>0</v>
      </c>
      <c r="D109">
        <v>0</v>
      </c>
      <c r="E109">
        <v>0</v>
      </c>
    </row>
    <row r="110" spans="2:5" x14ac:dyDescent="0.3">
      <c r="B110">
        <v>3</v>
      </c>
      <c r="C110">
        <v>0</v>
      </c>
      <c r="D110">
        <v>0</v>
      </c>
      <c r="E110">
        <v>0</v>
      </c>
    </row>
    <row r="111" spans="2:5" x14ac:dyDescent="0.3">
      <c r="B111">
        <v>3</v>
      </c>
      <c r="C111">
        <v>0</v>
      </c>
      <c r="D111">
        <v>0</v>
      </c>
      <c r="E111">
        <v>0</v>
      </c>
    </row>
    <row r="112" spans="2:5" x14ac:dyDescent="0.3">
      <c r="B112">
        <v>3</v>
      </c>
      <c r="C112">
        <v>0</v>
      </c>
      <c r="D112">
        <v>0</v>
      </c>
      <c r="E112">
        <v>0</v>
      </c>
    </row>
    <row r="113" spans="1:5" x14ac:dyDescent="0.3">
      <c r="B113">
        <v>3</v>
      </c>
      <c r="C113">
        <v>0</v>
      </c>
      <c r="D113">
        <v>0</v>
      </c>
    </row>
    <row r="114" spans="1:5" x14ac:dyDescent="0.3">
      <c r="B114">
        <v>3</v>
      </c>
      <c r="C114">
        <v>0</v>
      </c>
      <c r="D114">
        <v>0</v>
      </c>
    </row>
    <row r="115" spans="1:5" x14ac:dyDescent="0.3">
      <c r="B115">
        <v>3</v>
      </c>
      <c r="C115">
        <v>0</v>
      </c>
      <c r="D115">
        <v>0</v>
      </c>
    </row>
    <row r="116" spans="1:5" x14ac:dyDescent="0.3">
      <c r="B116">
        <v>3</v>
      </c>
      <c r="C116">
        <v>0</v>
      </c>
      <c r="D116">
        <v>0</v>
      </c>
    </row>
    <row r="117" spans="1:5" x14ac:dyDescent="0.3">
      <c r="B117">
        <v>3</v>
      </c>
      <c r="C117">
        <v>0</v>
      </c>
      <c r="D117">
        <v>0</v>
      </c>
    </row>
    <row r="118" spans="1:5" x14ac:dyDescent="0.3">
      <c r="B118">
        <v>3</v>
      </c>
      <c r="C118">
        <v>0</v>
      </c>
      <c r="D118">
        <v>0</v>
      </c>
    </row>
    <row r="119" spans="1:5" x14ac:dyDescent="0.3">
      <c r="B119">
        <v>3</v>
      </c>
      <c r="C119">
        <v>0</v>
      </c>
      <c r="D119">
        <v>0</v>
      </c>
    </row>
    <row r="120" spans="1:5" x14ac:dyDescent="0.3">
      <c r="B120">
        <v>3</v>
      </c>
      <c r="C120">
        <v>0</v>
      </c>
      <c r="D120">
        <v>0</v>
      </c>
    </row>
    <row r="121" spans="1:5" x14ac:dyDescent="0.3">
      <c r="B121">
        <v>3</v>
      </c>
      <c r="C121">
        <v>0</v>
      </c>
      <c r="D121">
        <v>0</v>
      </c>
    </row>
    <row r="122" spans="1:5" x14ac:dyDescent="0.3">
      <c r="B122">
        <v>3</v>
      </c>
      <c r="C122">
        <v>0</v>
      </c>
      <c r="D122">
        <v>0</v>
      </c>
    </row>
    <row r="123" spans="1:5" x14ac:dyDescent="0.3">
      <c r="B123">
        <v>3</v>
      </c>
      <c r="C123">
        <v>0</v>
      </c>
      <c r="D123">
        <v>0</v>
      </c>
    </row>
    <row r="124" spans="1:5" x14ac:dyDescent="0.3">
      <c r="B124">
        <v>3</v>
      </c>
      <c r="C124">
        <v>0</v>
      </c>
      <c r="D124">
        <v>0</v>
      </c>
    </row>
    <row r="125" spans="1:5" x14ac:dyDescent="0.3">
      <c r="B125">
        <v>3</v>
      </c>
      <c r="C125">
        <v>0</v>
      </c>
      <c r="D125">
        <v>0</v>
      </c>
    </row>
    <row r="126" spans="1:5" x14ac:dyDescent="0.3">
      <c r="B126">
        <v>3</v>
      </c>
      <c r="C126">
        <v>0</v>
      </c>
    </row>
    <row r="127" spans="1:5" x14ac:dyDescent="0.3">
      <c r="A127" t="s">
        <v>78</v>
      </c>
      <c r="B127">
        <v>1</v>
      </c>
      <c r="C127">
        <v>1</v>
      </c>
      <c r="D127">
        <v>1</v>
      </c>
      <c r="E127">
        <v>1</v>
      </c>
    </row>
    <row r="128" spans="1:5" x14ac:dyDescent="0.3">
      <c r="B128">
        <v>1</v>
      </c>
      <c r="C128">
        <v>1</v>
      </c>
    </row>
    <row r="129" spans="2:5" x14ac:dyDescent="0.3">
      <c r="B129">
        <v>2</v>
      </c>
      <c r="C129">
        <v>1</v>
      </c>
      <c r="E129">
        <v>1</v>
      </c>
    </row>
    <row r="130" spans="2:5" x14ac:dyDescent="0.3">
      <c r="B130">
        <v>2</v>
      </c>
      <c r="C130">
        <v>1</v>
      </c>
    </row>
    <row r="131" spans="2:5" x14ac:dyDescent="0.3">
      <c r="B131">
        <v>3</v>
      </c>
      <c r="C131">
        <v>0</v>
      </c>
      <c r="D131">
        <v>0</v>
      </c>
      <c r="E131">
        <v>0</v>
      </c>
    </row>
    <row r="132" spans="2:5" x14ac:dyDescent="0.3">
      <c r="B132">
        <v>3</v>
      </c>
      <c r="C132">
        <v>0</v>
      </c>
      <c r="D132">
        <v>0</v>
      </c>
      <c r="E132">
        <v>0</v>
      </c>
    </row>
    <row r="133" spans="2:5" x14ac:dyDescent="0.3">
      <c r="B133">
        <v>3</v>
      </c>
      <c r="C133">
        <v>0</v>
      </c>
      <c r="D133">
        <v>0</v>
      </c>
      <c r="E133">
        <v>0</v>
      </c>
    </row>
    <row r="134" spans="2:5" x14ac:dyDescent="0.3">
      <c r="B134">
        <v>3</v>
      </c>
      <c r="C134">
        <v>0</v>
      </c>
      <c r="D134">
        <v>0</v>
      </c>
      <c r="E134">
        <v>0</v>
      </c>
    </row>
    <row r="135" spans="2:5" x14ac:dyDescent="0.3">
      <c r="B135">
        <v>3</v>
      </c>
      <c r="C135">
        <v>0</v>
      </c>
      <c r="D135">
        <v>0</v>
      </c>
      <c r="E135">
        <v>0</v>
      </c>
    </row>
    <row r="136" spans="2:5" x14ac:dyDescent="0.3">
      <c r="B136">
        <v>3</v>
      </c>
      <c r="C136">
        <v>0</v>
      </c>
      <c r="D136">
        <v>0</v>
      </c>
      <c r="E136">
        <v>0</v>
      </c>
    </row>
    <row r="137" spans="2:5" x14ac:dyDescent="0.3">
      <c r="B137">
        <v>3</v>
      </c>
      <c r="C137">
        <v>0</v>
      </c>
      <c r="D137">
        <v>0</v>
      </c>
      <c r="E137">
        <v>0</v>
      </c>
    </row>
    <row r="138" spans="2:5" x14ac:dyDescent="0.3">
      <c r="B138">
        <v>3</v>
      </c>
      <c r="C138">
        <v>0</v>
      </c>
      <c r="D138">
        <v>0</v>
      </c>
      <c r="E138">
        <v>0</v>
      </c>
    </row>
    <row r="139" spans="2:5" x14ac:dyDescent="0.3">
      <c r="B139">
        <v>3</v>
      </c>
      <c r="C139">
        <v>0</v>
      </c>
      <c r="D139">
        <v>0</v>
      </c>
      <c r="E139">
        <v>0</v>
      </c>
    </row>
    <row r="140" spans="2:5" x14ac:dyDescent="0.3">
      <c r="B140">
        <v>3</v>
      </c>
      <c r="C140">
        <v>0</v>
      </c>
      <c r="D140">
        <v>0</v>
      </c>
      <c r="E140">
        <v>0</v>
      </c>
    </row>
    <row r="141" spans="2:5" x14ac:dyDescent="0.3">
      <c r="B141">
        <v>3</v>
      </c>
      <c r="C141">
        <v>0</v>
      </c>
      <c r="D141">
        <v>0</v>
      </c>
      <c r="E141">
        <v>0</v>
      </c>
    </row>
    <row r="142" spans="2:5" x14ac:dyDescent="0.3">
      <c r="B142">
        <v>3</v>
      </c>
      <c r="C142">
        <v>0</v>
      </c>
      <c r="D142">
        <v>0</v>
      </c>
      <c r="E142">
        <v>0</v>
      </c>
    </row>
    <row r="143" spans="2:5" x14ac:dyDescent="0.3">
      <c r="B143">
        <v>3</v>
      </c>
      <c r="C143">
        <v>0</v>
      </c>
      <c r="D143">
        <v>0</v>
      </c>
      <c r="E143">
        <v>0</v>
      </c>
    </row>
    <row r="144" spans="2:5" x14ac:dyDescent="0.3">
      <c r="B144">
        <v>3</v>
      </c>
      <c r="C144">
        <v>0</v>
      </c>
      <c r="D144">
        <v>0</v>
      </c>
      <c r="E144">
        <v>0</v>
      </c>
    </row>
    <row r="145" spans="2:5" x14ac:dyDescent="0.3">
      <c r="B145">
        <v>3</v>
      </c>
      <c r="C145">
        <v>0</v>
      </c>
      <c r="D145">
        <v>0</v>
      </c>
      <c r="E145">
        <v>0</v>
      </c>
    </row>
    <row r="146" spans="2:5" x14ac:dyDescent="0.3">
      <c r="B146">
        <v>3</v>
      </c>
      <c r="C146">
        <v>0</v>
      </c>
      <c r="D146">
        <v>0</v>
      </c>
      <c r="E146">
        <v>0</v>
      </c>
    </row>
    <row r="147" spans="2:5" x14ac:dyDescent="0.3">
      <c r="B147">
        <v>3</v>
      </c>
      <c r="C147">
        <v>0</v>
      </c>
      <c r="D147">
        <v>0</v>
      </c>
      <c r="E147">
        <v>0</v>
      </c>
    </row>
    <row r="148" spans="2:5" x14ac:dyDescent="0.3">
      <c r="B148">
        <v>3</v>
      </c>
      <c r="C148">
        <v>0</v>
      </c>
      <c r="D148">
        <v>0</v>
      </c>
      <c r="E148">
        <v>0</v>
      </c>
    </row>
    <row r="149" spans="2:5" x14ac:dyDescent="0.3">
      <c r="B149">
        <v>3</v>
      </c>
      <c r="C149">
        <v>0</v>
      </c>
      <c r="D149">
        <v>0</v>
      </c>
      <c r="E149">
        <v>0</v>
      </c>
    </row>
    <row r="150" spans="2:5" x14ac:dyDescent="0.3">
      <c r="B150">
        <v>3</v>
      </c>
      <c r="C150">
        <v>0</v>
      </c>
      <c r="D150">
        <v>0</v>
      </c>
      <c r="E150">
        <v>0</v>
      </c>
    </row>
    <row r="151" spans="2:5" x14ac:dyDescent="0.3">
      <c r="B151">
        <v>3</v>
      </c>
      <c r="C151">
        <v>0</v>
      </c>
      <c r="D151">
        <v>0</v>
      </c>
      <c r="E151">
        <v>0</v>
      </c>
    </row>
    <row r="152" spans="2:5" x14ac:dyDescent="0.3">
      <c r="B152">
        <v>3</v>
      </c>
      <c r="C152">
        <v>0</v>
      </c>
      <c r="D152">
        <v>0</v>
      </c>
      <c r="E152">
        <v>0</v>
      </c>
    </row>
    <row r="153" spans="2:5" x14ac:dyDescent="0.3">
      <c r="B153">
        <v>3</v>
      </c>
      <c r="C153">
        <v>0</v>
      </c>
      <c r="D153">
        <v>0</v>
      </c>
      <c r="E153">
        <v>0</v>
      </c>
    </row>
    <row r="154" spans="2:5" x14ac:dyDescent="0.3">
      <c r="B154">
        <v>3</v>
      </c>
      <c r="C154">
        <v>0</v>
      </c>
      <c r="D154">
        <v>0</v>
      </c>
      <c r="E154">
        <v>0</v>
      </c>
    </row>
    <row r="155" spans="2:5" x14ac:dyDescent="0.3">
      <c r="B155">
        <v>3</v>
      </c>
      <c r="C155">
        <v>0</v>
      </c>
      <c r="D155">
        <v>0</v>
      </c>
      <c r="E155">
        <v>0</v>
      </c>
    </row>
    <row r="156" spans="2:5" x14ac:dyDescent="0.3">
      <c r="B156">
        <v>3</v>
      </c>
      <c r="C156">
        <v>0</v>
      </c>
      <c r="D156">
        <v>0</v>
      </c>
      <c r="E156">
        <v>0</v>
      </c>
    </row>
    <row r="157" spans="2:5" x14ac:dyDescent="0.3">
      <c r="B157">
        <v>3</v>
      </c>
      <c r="C157">
        <v>0</v>
      </c>
      <c r="D157">
        <v>0</v>
      </c>
      <c r="E157">
        <v>0</v>
      </c>
    </row>
    <row r="158" spans="2:5" x14ac:dyDescent="0.3">
      <c r="B158">
        <v>3</v>
      </c>
      <c r="C158">
        <v>0</v>
      </c>
      <c r="D158">
        <v>0</v>
      </c>
      <c r="E158">
        <v>0</v>
      </c>
    </row>
    <row r="159" spans="2:5" x14ac:dyDescent="0.3">
      <c r="B159">
        <v>3</v>
      </c>
      <c r="C159">
        <v>0</v>
      </c>
      <c r="D159">
        <v>0</v>
      </c>
      <c r="E159">
        <v>0</v>
      </c>
    </row>
    <row r="160" spans="2:5" x14ac:dyDescent="0.3">
      <c r="B160">
        <v>3</v>
      </c>
      <c r="C160">
        <v>0</v>
      </c>
      <c r="D160">
        <v>0</v>
      </c>
      <c r="E160">
        <v>0</v>
      </c>
    </row>
    <row r="161" spans="2:5" x14ac:dyDescent="0.3">
      <c r="B161">
        <v>3</v>
      </c>
      <c r="C161">
        <v>0</v>
      </c>
      <c r="D161">
        <v>0</v>
      </c>
      <c r="E161">
        <v>0</v>
      </c>
    </row>
    <row r="162" spans="2:5" x14ac:dyDescent="0.3">
      <c r="B162">
        <v>3</v>
      </c>
      <c r="C162">
        <v>0</v>
      </c>
      <c r="D162">
        <v>0</v>
      </c>
      <c r="E162">
        <v>0</v>
      </c>
    </row>
    <row r="163" spans="2:5" x14ac:dyDescent="0.3">
      <c r="B163">
        <v>3</v>
      </c>
      <c r="C163">
        <v>0</v>
      </c>
      <c r="D163">
        <v>0</v>
      </c>
      <c r="E163">
        <v>0</v>
      </c>
    </row>
    <row r="164" spans="2:5" x14ac:dyDescent="0.3">
      <c r="B164">
        <v>3</v>
      </c>
      <c r="C164">
        <v>0</v>
      </c>
      <c r="D164">
        <v>0</v>
      </c>
      <c r="E164">
        <v>0</v>
      </c>
    </row>
    <row r="165" spans="2:5" x14ac:dyDescent="0.3">
      <c r="B165">
        <v>3</v>
      </c>
      <c r="C165">
        <v>0</v>
      </c>
      <c r="D165">
        <v>0</v>
      </c>
      <c r="E165">
        <v>0</v>
      </c>
    </row>
    <row r="166" spans="2:5" x14ac:dyDescent="0.3">
      <c r="B166">
        <v>3</v>
      </c>
      <c r="D166">
        <v>0</v>
      </c>
      <c r="E166">
        <v>0</v>
      </c>
    </row>
    <row r="167" spans="2:5" x14ac:dyDescent="0.3">
      <c r="B167">
        <v>3</v>
      </c>
      <c r="E167">
        <v>0</v>
      </c>
    </row>
    <row r="168" spans="2:5" x14ac:dyDescent="0.3">
      <c r="B168">
        <v>3</v>
      </c>
      <c r="E168">
        <v>0</v>
      </c>
    </row>
    <row r="169" spans="2:5" x14ac:dyDescent="0.3">
      <c r="B169">
        <v>3</v>
      </c>
      <c r="E169">
        <v>0</v>
      </c>
    </row>
    <row r="170" spans="2:5" x14ac:dyDescent="0.3">
      <c r="B170">
        <v>3</v>
      </c>
      <c r="E170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669F6-3997-4E35-9178-4A6F1B862AAA}">
  <dimension ref="A2:E132"/>
  <sheetViews>
    <sheetView workbookViewId="0">
      <selection activeCell="K14" sqref="K14"/>
    </sheetView>
  </sheetViews>
  <sheetFormatPr defaultRowHeight="14.4" x14ac:dyDescent="0.3"/>
  <cols>
    <col min="3" max="3" width="11.21875" customWidth="1"/>
    <col min="4" max="4" width="13.33203125" customWidth="1"/>
  </cols>
  <sheetData>
    <row r="2" spans="1:5" x14ac:dyDescent="0.3">
      <c r="A2" t="s">
        <v>91</v>
      </c>
    </row>
    <row r="4" spans="1:5" x14ac:dyDescent="0.3">
      <c r="B4" t="s">
        <v>84</v>
      </c>
      <c r="C4" t="s">
        <v>85</v>
      </c>
      <c r="D4" t="s">
        <v>86</v>
      </c>
      <c r="E4" t="s">
        <v>87</v>
      </c>
    </row>
    <row r="5" spans="1:5" x14ac:dyDescent="0.3">
      <c r="A5" t="s">
        <v>80</v>
      </c>
      <c r="B5">
        <v>1</v>
      </c>
      <c r="D5">
        <v>1</v>
      </c>
    </row>
    <row r="6" spans="1:5" x14ac:dyDescent="0.3">
      <c r="B6">
        <v>2</v>
      </c>
      <c r="C6">
        <v>1</v>
      </c>
      <c r="D6">
        <v>1</v>
      </c>
    </row>
    <row r="7" spans="1:5" x14ac:dyDescent="0.3">
      <c r="B7">
        <v>2</v>
      </c>
      <c r="C7">
        <v>1</v>
      </c>
    </row>
    <row r="8" spans="1:5" x14ac:dyDescent="0.3">
      <c r="B8">
        <v>2</v>
      </c>
      <c r="C8">
        <v>1</v>
      </c>
    </row>
    <row r="9" spans="1:5" x14ac:dyDescent="0.3">
      <c r="B9">
        <v>3</v>
      </c>
      <c r="D9">
        <v>1</v>
      </c>
      <c r="E9">
        <v>1</v>
      </c>
    </row>
    <row r="10" spans="1:5" x14ac:dyDescent="0.3">
      <c r="B10">
        <v>3</v>
      </c>
      <c r="C10">
        <v>0</v>
      </c>
      <c r="D10">
        <v>0</v>
      </c>
      <c r="E10">
        <v>0</v>
      </c>
    </row>
    <row r="11" spans="1:5" x14ac:dyDescent="0.3">
      <c r="B11">
        <v>3</v>
      </c>
      <c r="C11">
        <v>0</v>
      </c>
      <c r="D11">
        <v>0</v>
      </c>
      <c r="E11">
        <v>0</v>
      </c>
    </row>
    <row r="12" spans="1:5" x14ac:dyDescent="0.3">
      <c r="B12">
        <v>3</v>
      </c>
      <c r="C12">
        <v>0</v>
      </c>
      <c r="D12">
        <v>0</v>
      </c>
      <c r="E12">
        <v>0</v>
      </c>
    </row>
    <row r="13" spans="1:5" x14ac:dyDescent="0.3">
      <c r="B13">
        <v>3</v>
      </c>
      <c r="C13">
        <v>0</v>
      </c>
      <c r="D13">
        <v>0</v>
      </c>
      <c r="E13">
        <v>0</v>
      </c>
    </row>
    <row r="14" spans="1:5" x14ac:dyDescent="0.3">
      <c r="B14">
        <v>3</v>
      </c>
      <c r="C14">
        <v>0</v>
      </c>
      <c r="D14">
        <v>0</v>
      </c>
      <c r="E14">
        <v>0</v>
      </c>
    </row>
    <row r="15" spans="1:5" x14ac:dyDescent="0.3">
      <c r="B15">
        <v>3</v>
      </c>
      <c r="C15">
        <v>0</v>
      </c>
      <c r="D15">
        <v>0</v>
      </c>
      <c r="E15">
        <v>0</v>
      </c>
    </row>
    <row r="16" spans="1:5" x14ac:dyDescent="0.3">
      <c r="B16">
        <v>3</v>
      </c>
      <c r="C16">
        <v>0</v>
      </c>
      <c r="D16">
        <v>0</v>
      </c>
      <c r="E16">
        <v>0</v>
      </c>
    </row>
    <row r="17" spans="2:5" x14ac:dyDescent="0.3">
      <c r="B17">
        <v>3</v>
      </c>
      <c r="C17">
        <v>0</v>
      </c>
      <c r="D17">
        <v>0</v>
      </c>
      <c r="E17">
        <v>0</v>
      </c>
    </row>
    <row r="18" spans="2:5" x14ac:dyDescent="0.3">
      <c r="B18">
        <v>3</v>
      </c>
      <c r="C18">
        <v>0</v>
      </c>
      <c r="D18">
        <v>0</v>
      </c>
      <c r="E18">
        <v>0</v>
      </c>
    </row>
    <row r="19" spans="2:5" x14ac:dyDescent="0.3">
      <c r="B19">
        <v>3</v>
      </c>
      <c r="C19">
        <v>0</v>
      </c>
      <c r="D19">
        <v>0</v>
      </c>
      <c r="E19">
        <v>0</v>
      </c>
    </row>
    <row r="20" spans="2:5" x14ac:dyDescent="0.3">
      <c r="B20">
        <v>3</v>
      </c>
      <c r="C20">
        <v>0</v>
      </c>
      <c r="D20">
        <v>0</v>
      </c>
      <c r="E20">
        <v>0</v>
      </c>
    </row>
    <row r="21" spans="2:5" x14ac:dyDescent="0.3">
      <c r="B21">
        <v>3</v>
      </c>
      <c r="C21">
        <v>0</v>
      </c>
      <c r="D21">
        <v>0</v>
      </c>
      <c r="E21">
        <v>0</v>
      </c>
    </row>
    <row r="22" spans="2:5" x14ac:dyDescent="0.3">
      <c r="B22">
        <v>3</v>
      </c>
      <c r="C22">
        <v>0</v>
      </c>
      <c r="D22">
        <v>0</v>
      </c>
      <c r="E22">
        <v>0</v>
      </c>
    </row>
    <row r="23" spans="2:5" x14ac:dyDescent="0.3">
      <c r="B23">
        <v>3</v>
      </c>
      <c r="C23">
        <v>0</v>
      </c>
      <c r="D23">
        <v>0</v>
      </c>
      <c r="E23">
        <v>0</v>
      </c>
    </row>
    <row r="24" spans="2:5" x14ac:dyDescent="0.3">
      <c r="B24">
        <v>3</v>
      </c>
      <c r="C24">
        <v>0</v>
      </c>
      <c r="D24">
        <v>0</v>
      </c>
      <c r="E24">
        <v>0</v>
      </c>
    </row>
    <row r="25" spans="2:5" x14ac:dyDescent="0.3">
      <c r="B25">
        <v>3</v>
      </c>
      <c r="C25">
        <v>0</v>
      </c>
      <c r="D25">
        <v>0</v>
      </c>
      <c r="E25">
        <v>0</v>
      </c>
    </row>
    <row r="26" spans="2:5" x14ac:dyDescent="0.3">
      <c r="B26">
        <v>3</v>
      </c>
      <c r="C26">
        <v>0</v>
      </c>
      <c r="D26">
        <v>0</v>
      </c>
      <c r="E26">
        <v>0</v>
      </c>
    </row>
    <row r="27" spans="2:5" x14ac:dyDescent="0.3">
      <c r="B27">
        <v>3</v>
      </c>
      <c r="C27">
        <v>0</v>
      </c>
      <c r="D27">
        <v>0</v>
      </c>
      <c r="E27">
        <v>0</v>
      </c>
    </row>
    <row r="28" spans="2:5" x14ac:dyDescent="0.3">
      <c r="B28">
        <v>3</v>
      </c>
      <c r="C28">
        <v>0</v>
      </c>
      <c r="D28">
        <v>0</v>
      </c>
      <c r="E28">
        <v>0</v>
      </c>
    </row>
    <row r="29" spans="2:5" x14ac:dyDescent="0.3">
      <c r="B29">
        <v>3</v>
      </c>
      <c r="C29">
        <v>0</v>
      </c>
      <c r="D29">
        <v>0</v>
      </c>
      <c r="E29">
        <v>0</v>
      </c>
    </row>
    <row r="30" spans="2:5" x14ac:dyDescent="0.3">
      <c r="B30">
        <v>3</v>
      </c>
      <c r="C30">
        <v>0</v>
      </c>
      <c r="D30">
        <v>0</v>
      </c>
      <c r="E30">
        <v>0</v>
      </c>
    </row>
    <row r="31" spans="2:5" x14ac:dyDescent="0.3">
      <c r="B31">
        <v>3</v>
      </c>
      <c r="C31">
        <v>0</v>
      </c>
      <c r="D31">
        <v>0</v>
      </c>
      <c r="E31">
        <v>0</v>
      </c>
    </row>
    <row r="32" spans="2:5" x14ac:dyDescent="0.3">
      <c r="B32">
        <v>3</v>
      </c>
      <c r="C32">
        <v>0</v>
      </c>
      <c r="D32">
        <v>0</v>
      </c>
      <c r="E32">
        <v>0</v>
      </c>
    </row>
    <row r="33" spans="2:5" x14ac:dyDescent="0.3">
      <c r="B33">
        <v>3</v>
      </c>
      <c r="C33">
        <v>0</v>
      </c>
      <c r="D33">
        <v>0</v>
      </c>
      <c r="E33">
        <v>0</v>
      </c>
    </row>
    <row r="34" spans="2:5" x14ac:dyDescent="0.3">
      <c r="B34">
        <v>3</v>
      </c>
      <c r="C34">
        <v>0</v>
      </c>
      <c r="D34">
        <v>0</v>
      </c>
      <c r="E34">
        <v>0</v>
      </c>
    </row>
    <row r="35" spans="2:5" x14ac:dyDescent="0.3">
      <c r="B35">
        <v>3</v>
      </c>
      <c r="C35">
        <v>0</v>
      </c>
      <c r="D35">
        <v>0</v>
      </c>
      <c r="E35">
        <v>0</v>
      </c>
    </row>
    <row r="36" spans="2:5" x14ac:dyDescent="0.3">
      <c r="B36">
        <v>3</v>
      </c>
      <c r="C36">
        <v>0</v>
      </c>
      <c r="D36">
        <v>0</v>
      </c>
      <c r="E36">
        <v>0</v>
      </c>
    </row>
    <row r="37" spans="2:5" x14ac:dyDescent="0.3">
      <c r="B37">
        <v>3</v>
      </c>
      <c r="C37">
        <v>0</v>
      </c>
      <c r="D37">
        <v>0</v>
      </c>
      <c r="E37">
        <v>0</v>
      </c>
    </row>
    <row r="38" spans="2:5" x14ac:dyDescent="0.3">
      <c r="B38">
        <v>3</v>
      </c>
      <c r="C38">
        <v>0</v>
      </c>
      <c r="D38">
        <v>0</v>
      </c>
      <c r="E38">
        <v>0</v>
      </c>
    </row>
    <row r="39" spans="2:5" x14ac:dyDescent="0.3">
      <c r="B39">
        <v>3</v>
      </c>
      <c r="C39">
        <v>0</v>
      </c>
      <c r="D39">
        <v>0</v>
      </c>
      <c r="E39">
        <v>0</v>
      </c>
    </row>
    <row r="40" spans="2:5" x14ac:dyDescent="0.3">
      <c r="B40">
        <v>3</v>
      </c>
      <c r="C40">
        <v>0</v>
      </c>
      <c r="D40">
        <v>0</v>
      </c>
      <c r="E40">
        <v>0</v>
      </c>
    </row>
    <row r="41" spans="2:5" x14ac:dyDescent="0.3">
      <c r="B41">
        <v>3</v>
      </c>
      <c r="C41">
        <v>0</v>
      </c>
      <c r="D41">
        <v>0</v>
      </c>
      <c r="E41">
        <v>0</v>
      </c>
    </row>
    <row r="42" spans="2:5" x14ac:dyDescent="0.3">
      <c r="B42">
        <v>3</v>
      </c>
      <c r="C42">
        <v>0</v>
      </c>
      <c r="D42">
        <v>0</v>
      </c>
      <c r="E42">
        <v>0</v>
      </c>
    </row>
    <row r="43" spans="2:5" x14ac:dyDescent="0.3">
      <c r="B43">
        <v>3</v>
      </c>
      <c r="C43">
        <v>0</v>
      </c>
      <c r="D43">
        <v>0</v>
      </c>
      <c r="E43">
        <v>0</v>
      </c>
    </row>
    <row r="44" spans="2:5" x14ac:dyDescent="0.3">
      <c r="B44">
        <v>3</v>
      </c>
      <c r="D44">
        <v>0</v>
      </c>
      <c r="E44">
        <v>0</v>
      </c>
    </row>
    <row r="45" spans="2:5" x14ac:dyDescent="0.3">
      <c r="B45">
        <v>3</v>
      </c>
      <c r="D45">
        <v>0</v>
      </c>
      <c r="E45">
        <v>0</v>
      </c>
    </row>
    <row r="46" spans="2:5" x14ac:dyDescent="0.3">
      <c r="B46">
        <v>3</v>
      </c>
      <c r="E46">
        <v>0</v>
      </c>
    </row>
    <row r="47" spans="2:5" x14ac:dyDescent="0.3">
      <c r="B47">
        <v>3</v>
      </c>
    </row>
    <row r="48" spans="2:5" x14ac:dyDescent="0.3">
      <c r="B48">
        <v>3</v>
      </c>
    </row>
    <row r="49" spans="1:5" x14ac:dyDescent="0.3">
      <c r="A49" t="s">
        <v>79</v>
      </c>
      <c r="B49">
        <v>1</v>
      </c>
      <c r="C49">
        <v>1</v>
      </c>
      <c r="D49">
        <v>1</v>
      </c>
      <c r="E49">
        <v>1</v>
      </c>
    </row>
    <row r="50" spans="1:5" x14ac:dyDescent="0.3">
      <c r="B50">
        <v>1</v>
      </c>
      <c r="C50">
        <v>1</v>
      </c>
      <c r="D50">
        <v>1</v>
      </c>
    </row>
    <row r="51" spans="1:5" x14ac:dyDescent="0.3">
      <c r="B51">
        <v>2</v>
      </c>
      <c r="C51">
        <v>1</v>
      </c>
      <c r="E51">
        <v>1</v>
      </c>
    </row>
    <row r="52" spans="1:5" x14ac:dyDescent="0.3">
      <c r="B52">
        <v>2</v>
      </c>
      <c r="C52">
        <v>1</v>
      </c>
      <c r="E52">
        <v>1</v>
      </c>
    </row>
    <row r="53" spans="1:5" x14ac:dyDescent="0.3">
      <c r="B53">
        <v>2</v>
      </c>
      <c r="C53">
        <v>1</v>
      </c>
    </row>
    <row r="54" spans="1:5" x14ac:dyDescent="0.3">
      <c r="B54">
        <v>3</v>
      </c>
      <c r="C54">
        <v>1</v>
      </c>
      <c r="E54">
        <v>1</v>
      </c>
    </row>
    <row r="55" spans="1:5" x14ac:dyDescent="0.3">
      <c r="B55">
        <v>3</v>
      </c>
      <c r="C55">
        <v>1</v>
      </c>
    </row>
    <row r="56" spans="1:5" x14ac:dyDescent="0.3">
      <c r="B56">
        <v>3</v>
      </c>
      <c r="C56">
        <v>0</v>
      </c>
      <c r="D56">
        <v>0</v>
      </c>
      <c r="E56">
        <v>0</v>
      </c>
    </row>
    <row r="57" spans="1:5" x14ac:dyDescent="0.3">
      <c r="B57">
        <v>3</v>
      </c>
      <c r="C57">
        <v>0</v>
      </c>
      <c r="D57">
        <v>0</v>
      </c>
      <c r="E57">
        <v>0</v>
      </c>
    </row>
    <row r="58" spans="1:5" x14ac:dyDescent="0.3">
      <c r="B58">
        <v>3</v>
      </c>
      <c r="C58">
        <v>0</v>
      </c>
      <c r="D58">
        <v>0</v>
      </c>
      <c r="E58">
        <v>0</v>
      </c>
    </row>
    <row r="59" spans="1:5" x14ac:dyDescent="0.3">
      <c r="B59">
        <v>3</v>
      </c>
      <c r="C59">
        <v>0</v>
      </c>
      <c r="D59">
        <v>0</v>
      </c>
      <c r="E59">
        <v>0</v>
      </c>
    </row>
    <row r="60" spans="1:5" x14ac:dyDescent="0.3">
      <c r="B60">
        <v>3</v>
      </c>
      <c r="C60">
        <v>0</v>
      </c>
      <c r="D60">
        <v>0</v>
      </c>
      <c r="E60">
        <v>0</v>
      </c>
    </row>
    <row r="61" spans="1:5" x14ac:dyDescent="0.3">
      <c r="B61">
        <v>3</v>
      </c>
      <c r="C61">
        <v>0</v>
      </c>
      <c r="D61">
        <v>0</v>
      </c>
      <c r="E61">
        <v>0</v>
      </c>
    </row>
    <row r="62" spans="1:5" x14ac:dyDescent="0.3">
      <c r="B62">
        <v>3</v>
      </c>
      <c r="C62">
        <v>0</v>
      </c>
      <c r="D62">
        <v>0</v>
      </c>
      <c r="E62">
        <v>0</v>
      </c>
    </row>
    <row r="63" spans="1:5" x14ac:dyDescent="0.3">
      <c r="B63">
        <v>3</v>
      </c>
      <c r="C63">
        <v>0</v>
      </c>
      <c r="D63">
        <v>0</v>
      </c>
      <c r="E63">
        <v>0</v>
      </c>
    </row>
    <row r="64" spans="1:5" x14ac:dyDescent="0.3">
      <c r="B64">
        <v>3</v>
      </c>
      <c r="C64">
        <v>0</v>
      </c>
      <c r="D64">
        <v>0</v>
      </c>
      <c r="E64">
        <v>0</v>
      </c>
    </row>
    <row r="65" spans="2:5" x14ac:dyDescent="0.3">
      <c r="B65">
        <v>3</v>
      </c>
      <c r="C65">
        <v>0</v>
      </c>
      <c r="D65">
        <v>0</v>
      </c>
      <c r="E65">
        <v>0</v>
      </c>
    </row>
    <row r="66" spans="2:5" x14ac:dyDescent="0.3">
      <c r="B66">
        <v>3</v>
      </c>
      <c r="C66">
        <v>0</v>
      </c>
      <c r="D66">
        <v>0</v>
      </c>
      <c r="E66">
        <v>0</v>
      </c>
    </row>
    <row r="67" spans="2:5" x14ac:dyDescent="0.3">
      <c r="B67">
        <v>3</v>
      </c>
      <c r="C67">
        <v>0</v>
      </c>
      <c r="D67">
        <v>0</v>
      </c>
      <c r="E67">
        <v>0</v>
      </c>
    </row>
    <row r="68" spans="2:5" x14ac:dyDescent="0.3">
      <c r="B68">
        <v>3</v>
      </c>
      <c r="C68">
        <v>0</v>
      </c>
      <c r="D68">
        <v>0</v>
      </c>
      <c r="E68">
        <v>0</v>
      </c>
    </row>
    <row r="69" spans="2:5" x14ac:dyDescent="0.3">
      <c r="B69">
        <v>3</v>
      </c>
      <c r="C69">
        <v>0</v>
      </c>
      <c r="D69">
        <v>0</v>
      </c>
      <c r="E69">
        <v>0</v>
      </c>
    </row>
    <row r="70" spans="2:5" x14ac:dyDescent="0.3">
      <c r="B70">
        <v>3</v>
      </c>
      <c r="C70">
        <v>0</v>
      </c>
      <c r="D70">
        <v>0</v>
      </c>
      <c r="E70">
        <v>0</v>
      </c>
    </row>
    <row r="71" spans="2:5" x14ac:dyDescent="0.3">
      <c r="B71">
        <v>3</v>
      </c>
      <c r="C71">
        <v>0</v>
      </c>
      <c r="D71">
        <v>0</v>
      </c>
      <c r="E71">
        <v>0</v>
      </c>
    </row>
    <row r="72" spans="2:5" x14ac:dyDescent="0.3">
      <c r="B72">
        <v>3</v>
      </c>
      <c r="C72">
        <v>0</v>
      </c>
      <c r="D72">
        <v>0</v>
      </c>
      <c r="E72">
        <v>0</v>
      </c>
    </row>
    <row r="73" spans="2:5" x14ac:dyDescent="0.3">
      <c r="B73">
        <v>3</v>
      </c>
      <c r="C73">
        <v>0</v>
      </c>
      <c r="D73">
        <v>0</v>
      </c>
      <c r="E73">
        <v>0</v>
      </c>
    </row>
    <row r="74" spans="2:5" x14ac:dyDescent="0.3">
      <c r="B74">
        <v>3</v>
      </c>
      <c r="C74">
        <v>0</v>
      </c>
      <c r="D74">
        <v>0</v>
      </c>
      <c r="E74">
        <v>0</v>
      </c>
    </row>
    <row r="75" spans="2:5" x14ac:dyDescent="0.3">
      <c r="B75">
        <v>3</v>
      </c>
      <c r="C75">
        <v>0</v>
      </c>
      <c r="D75">
        <v>0</v>
      </c>
      <c r="E75">
        <v>0</v>
      </c>
    </row>
    <row r="76" spans="2:5" x14ac:dyDescent="0.3">
      <c r="B76">
        <v>3</v>
      </c>
      <c r="C76">
        <v>0</v>
      </c>
      <c r="D76">
        <v>0</v>
      </c>
      <c r="E76">
        <v>0</v>
      </c>
    </row>
    <row r="77" spans="2:5" x14ac:dyDescent="0.3">
      <c r="B77">
        <v>3</v>
      </c>
      <c r="C77">
        <v>0</v>
      </c>
      <c r="D77">
        <v>0</v>
      </c>
      <c r="E77">
        <v>0</v>
      </c>
    </row>
    <row r="78" spans="2:5" x14ac:dyDescent="0.3">
      <c r="B78">
        <v>3</v>
      </c>
      <c r="C78">
        <v>0</v>
      </c>
      <c r="D78">
        <v>0</v>
      </c>
      <c r="E78">
        <v>0</v>
      </c>
    </row>
    <row r="79" spans="2:5" x14ac:dyDescent="0.3">
      <c r="B79">
        <v>3</v>
      </c>
      <c r="C79">
        <v>0</v>
      </c>
      <c r="D79">
        <v>0</v>
      </c>
      <c r="E79">
        <v>0</v>
      </c>
    </row>
    <row r="80" spans="2:5" x14ac:dyDescent="0.3">
      <c r="B80">
        <v>3</v>
      </c>
      <c r="C80">
        <v>0</v>
      </c>
      <c r="D80">
        <v>0</v>
      </c>
      <c r="E80">
        <v>0</v>
      </c>
    </row>
    <row r="81" spans="1:5" x14ac:dyDescent="0.3">
      <c r="B81">
        <v>3</v>
      </c>
      <c r="C81">
        <v>0</v>
      </c>
      <c r="D81">
        <v>0</v>
      </c>
      <c r="E81">
        <v>0</v>
      </c>
    </row>
    <row r="82" spans="1:5" x14ac:dyDescent="0.3">
      <c r="B82">
        <v>3</v>
      </c>
      <c r="C82">
        <v>0</v>
      </c>
      <c r="D82">
        <v>0</v>
      </c>
      <c r="E82">
        <v>0</v>
      </c>
    </row>
    <row r="83" spans="1:5" x14ac:dyDescent="0.3">
      <c r="B83">
        <v>3</v>
      </c>
      <c r="C83">
        <v>0</v>
      </c>
      <c r="D83">
        <v>0</v>
      </c>
      <c r="E83">
        <v>0</v>
      </c>
    </row>
    <row r="84" spans="1:5" x14ac:dyDescent="0.3">
      <c r="B84">
        <v>3</v>
      </c>
      <c r="C84">
        <v>0</v>
      </c>
      <c r="D84">
        <v>0</v>
      </c>
      <c r="E84">
        <v>0</v>
      </c>
    </row>
    <row r="85" spans="1:5" x14ac:dyDescent="0.3">
      <c r="B85">
        <v>3</v>
      </c>
      <c r="C85">
        <v>0</v>
      </c>
      <c r="D85">
        <v>0</v>
      </c>
      <c r="E85">
        <v>0</v>
      </c>
    </row>
    <row r="86" spans="1:5" x14ac:dyDescent="0.3">
      <c r="B86">
        <v>3</v>
      </c>
      <c r="C86">
        <v>0</v>
      </c>
      <c r="D86">
        <v>0</v>
      </c>
      <c r="E86">
        <v>0</v>
      </c>
    </row>
    <row r="87" spans="1:5" x14ac:dyDescent="0.3">
      <c r="B87">
        <v>3</v>
      </c>
      <c r="D87">
        <v>0</v>
      </c>
      <c r="E87">
        <v>0</v>
      </c>
    </row>
    <row r="88" spans="1:5" x14ac:dyDescent="0.3">
      <c r="B88">
        <v>3</v>
      </c>
      <c r="D88">
        <v>0</v>
      </c>
      <c r="E88">
        <v>0</v>
      </c>
    </row>
    <row r="89" spans="1:5" x14ac:dyDescent="0.3">
      <c r="B89">
        <v>3</v>
      </c>
      <c r="D89">
        <v>0</v>
      </c>
      <c r="E89">
        <v>0</v>
      </c>
    </row>
    <row r="90" spans="1:5" x14ac:dyDescent="0.3">
      <c r="B90">
        <v>3</v>
      </c>
      <c r="D90">
        <v>0</v>
      </c>
      <c r="E90">
        <v>0</v>
      </c>
    </row>
    <row r="91" spans="1:5" x14ac:dyDescent="0.3">
      <c r="B91">
        <v>3</v>
      </c>
      <c r="D91">
        <v>0</v>
      </c>
      <c r="E91">
        <v>0</v>
      </c>
    </row>
    <row r="92" spans="1:5" x14ac:dyDescent="0.3">
      <c r="B92">
        <v>3</v>
      </c>
      <c r="D92">
        <v>0</v>
      </c>
    </row>
    <row r="93" spans="1:5" x14ac:dyDescent="0.3">
      <c r="A93" t="s">
        <v>78</v>
      </c>
      <c r="B93">
        <v>1</v>
      </c>
      <c r="C93">
        <v>1</v>
      </c>
      <c r="D93">
        <v>1</v>
      </c>
      <c r="E93">
        <v>1</v>
      </c>
    </row>
    <row r="94" spans="1:5" x14ac:dyDescent="0.3">
      <c r="B94">
        <v>1</v>
      </c>
      <c r="C94">
        <v>1</v>
      </c>
      <c r="D94">
        <v>1</v>
      </c>
      <c r="E94">
        <v>1</v>
      </c>
    </row>
    <row r="95" spans="1:5" x14ac:dyDescent="0.3">
      <c r="B95">
        <v>1</v>
      </c>
      <c r="C95">
        <v>1</v>
      </c>
      <c r="D95">
        <v>1</v>
      </c>
    </row>
    <row r="96" spans="1:5" x14ac:dyDescent="0.3">
      <c r="B96">
        <v>1</v>
      </c>
      <c r="C96">
        <v>1</v>
      </c>
      <c r="D96">
        <v>1</v>
      </c>
    </row>
    <row r="97" spans="2:5" x14ac:dyDescent="0.3">
      <c r="B97">
        <v>2</v>
      </c>
      <c r="C97">
        <v>1</v>
      </c>
      <c r="E97">
        <v>1</v>
      </c>
    </row>
    <row r="98" spans="2:5" x14ac:dyDescent="0.3">
      <c r="B98">
        <v>2</v>
      </c>
      <c r="C98">
        <v>1</v>
      </c>
    </row>
    <row r="99" spans="2:5" x14ac:dyDescent="0.3">
      <c r="B99">
        <v>3</v>
      </c>
      <c r="C99">
        <v>1</v>
      </c>
      <c r="D99">
        <v>1</v>
      </c>
      <c r="E99">
        <v>1</v>
      </c>
    </row>
    <row r="100" spans="2:5" x14ac:dyDescent="0.3">
      <c r="B100">
        <v>3</v>
      </c>
      <c r="C100">
        <v>1</v>
      </c>
    </row>
    <row r="101" spans="2:5" x14ac:dyDescent="0.3">
      <c r="B101">
        <v>3</v>
      </c>
      <c r="C101">
        <v>1</v>
      </c>
    </row>
    <row r="102" spans="2:5" x14ac:dyDescent="0.3">
      <c r="B102">
        <v>3</v>
      </c>
      <c r="C102">
        <v>0</v>
      </c>
      <c r="D102">
        <v>0</v>
      </c>
      <c r="E102">
        <v>0</v>
      </c>
    </row>
    <row r="103" spans="2:5" x14ac:dyDescent="0.3">
      <c r="B103">
        <v>3</v>
      </c>
      <c r="C103">
        <v>0</v>
      </c>
      <c r="D103">
        <v>0</v>
      </c>
      <c r="E103">
        <v>0</v>
      </c>
    </row>
    <row r="104" spans="2:5" x14ac:dyDescent="0.3">
      <c r="B104">
        <v>3</v>
      </c>
      <c r="C104">
        <v>0</v>
      </c>
      <c r="D104">
        <v>0</v>
      </c>
      <c r="E104">
        <v>0</v>
      </c>
    </row>
    <row r="105" spans="2:5" x14ac:dyDescent="0.3">
      <c r="B105">
        <v>3</v>
      </c>
      <c r="C105">
        <v>0</v>
      </c>
      <c r="D105">
        <v>0</v>
      </c>
      <c r="E105">
        <v>0</v>
      </c>
    </row>
    <row r="106" spans="2:5" x14ac:dyDescent="0.3">
      <c r="B106">
        <v>3</v>
      </c>
      <c r="C106">
        <v>0</v>
      </c>
      <c r="D106">
        <v>0</v>
      </c>
      <c r="E106">
        <v>0</v>
      </c>
    </row>
    <row r="107" spans="2:5" x14ac:dyDescent="0.3">
      <c r="B107">
        <v>3</v>
      </c>
      <c r="C107">
        <v>0</v>
      </c>
      <c r="D107">
        <v>0</v>
      </c>
      <c r="E107">
        <v>0</v>
      </c>
    </row>
    <row r="108" spans="2:5" x14ac:dyDescent="0.3">
      <c r="B108">
        <v>3</v>
      </c>
      <c r="C108">
        <v>0</v>
      </c>
      <c r="D108">
        <v>0</v>
      </c>
      <c r="E108">
        <v>0</v>
      </c>
    </row>
    <row r="109" spans="2:5" x14ac:dyDescent="0.3">
      <c r="B109">
        <v>3</v>
      </c>
      <c r="C109">
        <v>0</v>
      </c>
      <c r="D109">
        <v>0</v>
      </c>
      <c r="E109">
        <v>0</v>
      </c>
    </row>
    <row r="110" spans="2:5" x14ac:dyDescent="0.3">
      <c r="B110">
        <v>3</v>
      </c>
      <c r="C110">
        <v>0</v>
      </c>
      <c r="D110">
        <v>0</v>
      </c>
      <c r="E110">
        <v>0</v>
      </c>
    </row>
    <row r="111" spans="2:5" x14ac:dyDescent="0.3">
      <c r="B111">
        <v>3</v>
      </c>
      <c r="C111">
        <v>0</v>
      </c>
      <c r="D111">
        <v>0</v>
      </c>
      <c r="E111">
        <v>0</v>
      </c>
    </row>
    <row r="112" spans="2:5" x14ac:dyDescent="0.3">
      <c r="B112">
        <v>3</v>
      </c>
      <c r="C112">
        <v>0</v>
      </c>
      <c r="D112">
        <v>0</v>
      </c>
      <c r="E112">
        <v>0</v>
      </c>
    </row>
    <row r="113" spans="2:5" x14ac:dyDescent="0.3">
      <c r="B113">
        <v>3</v>
      </c>
      <c r="C113">
        <v>0</v>
      </c>
      <c r="D113">
        <v>0</v>
      </c>
      <c r="E113">
        <v>0</v>
      </c>
    </row>
    <row r="114" spans="2:5" x14ac:dyDescent="0.3">
      <c r="B114">
        <v>3</v>
      </c>
      <c r="C114">
        <v>0</v>
      </c>
      <c r="D114">
        <v>0</v>
      </c>
      <c r="E114">
        <v>0</v>
      </c>
    </row>
    <row r="115" spans="2:5" x14ac:dyDescent="0.3">
      <c r="B115">
        <v>3</v>
      </c>
      <c r="C115">
        <v>0</v>
      </c>
      <c r="D115">
        <v>0</v>
      </c>
      <c r="E115">
        <v>0</v>
      </c>
    </row>
    <row r="116" spans="2:5" x14ac:dyDescent="0.3">
      <c r="B116">
        <v>3</v>
      </c>
      <c r="C116">
        <v>0</v>
      </c>
      <c r="D116">
        <v>0</v>
      </c>
      <c r="E116">
        <v>0</v>
      </c>
    </row>
    <row r="117" spans="2:5" x14ac:dyDescent="0.3">
      <c r="B117">
        <v>3</v>
      </c>
      <c r="C117">
        <v>0</v>
      </c>
      <c r="D117">
        <v>0</v>
      </c>
      <c r="E117">
        <v>0</v>
      </c>
    </row>
    <row r="118" spans="2:5" x14ac:dyDescent="0.3">
      <c r="B118">
        <v>3</v>
      </c>
      <c r="C118">
        <v>0</v>
      </c>
      <c r="D118">
        <v>0</v>
      </c>
      <c r="E118">
        <v>0</v>
      </c>
    </row>
    <row r="119" spans="2:5" x14ac:dyDescent="0.3">
      <c r="B119">
        <v>3</v>
      </c>
      <c r="C119">
        <v>0</v>
      </c>
      <c r="D119">
        <v>0</v>
      </c>
      <c r="E119">
        <v>0</v>
      </c>
    </row>
    <row r="120" spans="2:5" x14ac:dyDescent="0.3">
      <c r="B120">
        <v>3</v>
      </c>
      <c r="C120">
        <v>0</v>
      </c>
      <c r="D120">
        <v>0</v>
      </c>
      <c r="E120">
        <v>0</v>
      </c>
    </row>
    <row r="121" spans="2:5" x14ac:dyDescent="0.3">
      <c r="B121">
        <v>3</v>
      </c>
      <c r="C121">
        <v>0</v>
      </c>
      <c r="D121">
        <v>0</v>
      </c>
      <c r="E121">
        <v>0</v>
      </c>
    </row>
    <row r="122" spans="2:5" x14ac:dyDescent="0.3">
      <c r="B122">
        <v>3</v>
      </c>
      <c r="C122">
        <v>0</v>
      </c>
      <c r="D122">
        <v>0</v>
      </c>
      <c r="E122">
        <v>0</v>
      </c>
    </row>
    <row r="123" spans="2:5" x14ac:dyDescent="0.3">
      <c r="B123">
        <v>3</v>
      </c>
      <c r="C123">
        <v>0</v>
      </c>
      <c r="D123">
        <v>0</v>
      </c>
      <c r="E123">
        <v>0</v>
      </c>
    </row>
    <row r="124" spans="2:5" x14ac:dyDescent="0.3">
      <c r="B124">
        <v>3</v>
      </c>
      <c r="C124">
        <v>0</v>
      </c>
      <c r="D124">
        <v>0</v>
      </c>
      <c r="E124">
        <v>0</v>
      </c>
    </row>
    <row r="125" spans="2:5" x14ac:dyDescent="0.3">
      <c r="B125">
        <v>3</v>
      </c>
      <c r="C125">
        <v>0</v>
      </c>
      <c r="D125">
        <v>0</v>
      </c>
      <c r="E125">
        <v>0</v>
      </c>
    </row>
    <row r="126" spans="2:5" x14ac:dyDescent="0.3">
      <c r="B126">
        <v>3</v>
      </c>
      <c r="C126">
        <v>0</v>
      </c>
      <c r="D126">
        <v>0</v>
      </c>
      <c r="E126">
        <v>0</v>
      </c>
    </row>
    <row r="127" spans="2:5" x14ac:dyDescent="0.3">
      <c r="B127">
        <v>3</v>
      </c>
      <c r="C127">
        <v>0</v>
      </c>
      <c r="D127">
        <v>0</v>
      </c>
      <c r="E127">
        <v>0</v>
      </c>
    </row>
    <row r="128" spans="2:5" x14ac:dyDescent="0.3">
      <c r="B128">
        <v>3</v>
      </c>
      <c r="C128">
        <v>0</v>
      </c>
      <c r="D128">
        <v>0</v>
      </c>
      <c r="E128">
        <v>0</v>
      </c>
    </row>
    <row r="129" spans="2:5" x14ac:dyDescent="0.3">
      <c r="B129">
        <v>3</v>
      </c>
      <c r="C129">
        <v>0</v>
      </c>
      <c r="D129">
        <v>0</v>
      </c>
      <c r="E129">
        <v>0</v>
      </c>
    </row>
    <row r="130" spans="2:5" x14ac:dyDescent="0.3">
      <c r="B130">
        <v>3</v>
      </c>
      <c r="C130">
        <v>0</v>
      </c>
      <c r="D130">
        <v>0</v>
      </c>
      <c r="E130">
        <v>0</v>
      </c>
    </row>
    <row r="131" spans="2:5" x14ac:dyDescent="0.3">
      <c r="B131">
        <v>3</v>
      </c>
      <c r="D131">
        <v>0</v>
      </c>
      <c r="E131">
        <v>0</v>
      </c>
    </row>
    <row r="132" spans="2:5" x14ac:dyDescent="0.3">
      <c r="B132">
        <v>3</v>
      </c>
      <c r="E13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8297-47B0-436F-933E-E09289B320C7}">
  <dimension ref="A2:C57"/>
  <sheetViews>
    <sheetView workbookViewId="0">
      <selection activeCell="G5" sqref="G5"/>
    </sheetView>
  </sheetViews>
  <sheetFormatPr defaultRowHeight="14.4" x14ac:dyDescent="0.3"/>
  <sheetData>
    <row r="2" spans="1:3" x14ac:dyDescent="0.3">
      <c r="A2" t="s">
        <v>92</v>
      </c>
    </row>
    <row r="4" spans="1:3" x14ac:dyDescent="0.3">
      <c r="A4" t="s">
        <v>84</v>
      </c>
      <c r="B4" t="s">
        <v>88</v>
      </c>
      <c r="C4" t="s">
        <v>89</v>
      </c>
    </row>
    <row r="5" spans="1:3" x14ac:dyDescent="0.3">
      <c r="A5">
        <v>1</v>
      </c>
      <c r="B5">
        <v>1</v>
      </c>
      <c r="C5">
        <v>1</v>
      </c>
    </row>
    <row r="6" spans="1:3" x14ac:dyDescent="0.3">
      <c r="A6">
        <v>1</v>
      </c>
      <c r="B6">
        <v>1</v>
      </c>
      <c r="C6">
        <v>1</v>
      </c>
    </row>
    <row r="7" spans="1:3" x14ac:dyDescent="0.3">
      <c r="A7">
        <v>1</v>
      </c>
      <c r="B7">
        <v>1</v>
      </c>
      <c r="C7">
        <v>1</v>
      </c>
    </row>
    <row r="8" spans="1:3" x14ac:dyDescent="0.3">
      <c r="A8">
        <v>1</v>
      </c>
      <c r="B8">
        <v>1</v>
      </c>
      <c r="C8">
        <v>1</v>
      </c>
    </row>
    <row r="9" spans="1:3" x14ac:dyDescent="0.3">
      <c r="A9">
        <v>1</v>
      </c>
      <c r="B9">
        <v>1</v>
      </c>
      <c r="C9">
        <v>1</v>
      </c>
    </row>
    <row r="10" spans="1:3" x14ac:dyDescent="0.3">
      <c r="A10">
        <v>1</v>
      </c>
      <c r="B10">
        <v>1</v>
      </c>
    </row>
    <row r="11" spans="1:3" x14ac:dyDescent="0.3">
      <c r="A11">
        <v>1</v>
      </c>
      <c r="B11">
        <v>1</v>
      </c>
    </row>
    <row r="12" spans="1:3" x14ac:dyDescent="0.3">
      <c r="A12">
        <v>2</v>
      </c>
      <c r="B12">
        <v>1</v>
      </c>
      <c r="C12">
        <v>1</v>
      </c>
    </row>
    <row r="13" spans="1:3" x14ac:dyDescent="0.3">
      <c r="A13">
        <v>2</v>
      </c>
      <c r="B13">
        <v>1</v>
      </c>
      <c r="C13">
        <v>1</v>
      </c>
    </row>
    <row r="14" spans="1:3" x14ac:dyDescent="0.3">
      <c r="A14">
        <v>2</v>
      </c>
      <c r="B14">
        <v>1</v>
      </c>
      <c r="C14">
        <v>1</v>
      </c>
    </row>
    <row r="15" spans="1:3" x14ac:dyDescent="0.3">
      <c r="A15">
        <v>2</v>
      </c>
      <c r="B15">
        <v>1</v>
      </c>
      <c r="C15">
        <v>1</v>
      </c>
    </row>
    <row r="16" spans="1:3" x14ac:dyDescent="0.3">
      <c r="A16">
        <v>2</v>
      </c>
      <c r="B16">
        <v>1</v>
      </c>
      <c r="C16">
        <v>1</v>
      </c>
    </row>
    <row r="17" spans="1:3" x14ac:dyDescent="0.3">
      <c r="A17">
        <v>2</v>
      </c>
      <c r="B17">
        <v>1</v>
      </c>
      <c r="C17">
        <v>1</v>
      </c>
    </row>
    <row r="18" spans="1:3" x14ac:dyDescent="0.3">
      <c r="A18">
        <v>2</v>
      </c>
      <c r="B18">
        <v>1</v>
      </c>
      <c r="C18">
        <v>1</v>
      </c>
    </row>
    <row r="19" spans="1:3" x14ac:dyDescent="0.3">
      <c r="A19">
        <v>2</v>
      </c>
      <c r="B19">
        <v>1</v>
      </c>
      <c r="C19">
        <v>1</v>
      </c>
    </row>
    <row r="20" spans="1:3" x14ac:dyDescent="0.3">
      <c r="A20">
        <v>2</v>
      </c>
      <c r="B20">
        <v>1</v>
      </c>
      <c r="C20">
        <v>1</v>
      </c>
    </row>
    <row r="21" spans="1:3" x14ac:dyDescent="0.3">
      <c r="A21">
        <v>2</v>
      </c>
      <c r="B21">
        <v>1</v>
      </c>
      <c r="C21">
        <v>1</v>
      </c>
    </row>
    <row r="22" spans="1:3" x14ac:dyDescent="0.3">
      <c r="A22">
        <v>2</v>
      </c>
      <c r="B22">
        <v>1</v>
      </c>
      <c r="C22">
        <v>1</v>
      </c>
    </row>
    <row r="23" spans="1:3" x14ac:dyDescent="0.3">
      <c r="A23">
        <v>2</v>
      </c>
      <c r="B23">
        <v>1</v>
      </c>
      <c r="C23">
        <v>1</v>
      </c>
    </row>
    <row r="24" spans="1:3" x14ac:dyDescent="0.3">
      <c r="A24">
        <v>2</v>
      </c>
      <c r="B24">
        <v>1</v>
      </c>
      <c r="C24">
        <v>1</v>
      </c>
    </row>
    <row r="25" spans="1:3" x14ac:dyDescent="0.3">
      <c r="A25">
        <v>2</v>
      </c>
      <c r="B25">
        <v>1</v>
      </c>
    </row>
    <row r="26" spans="1:3" x14ac:dyDescent="0.3">
      <c r="A26">
        <v>3</v>
      </c>
      <c r="B26">
        <v>1</v>
      </c>
      <c r="C26">
        <v>1</v>
      </c>
    </row>
    <row r="27" spans="1:3" x14ac:dyDescent="0.3">
      <c r="A27">
        <v>3</v>
      </c>
      <c r="B27">
        <v>1</v>
      </c>
      <c r="C27">
        <v>1</v>
      </c>
    </row>
    <row r="28" spans="1:3" x14ac:dyDescent="0.3">
      <c r="A28">
        <v>3</v>
      </c>
      <c r="C28">
        <v>1</v>
      </c>
    </row>
    <row r="29" spans="1:3" x14ac:dyDescent="0.3">
      <c r="A29">
        <v>3</v>
      </c>
      <c r="C29">
        <v>1</v>
      </c>
    </row>
    <row r="30" spans="1:3" x14ac:dyDescent="0.3">
      <c r="A30">
        <v>3</v>
      </c>
      <c r="B30">
        <v>0</v>
      </c>
      <c r="C30">
        <v>0</v>
      </c>
    </row>
    <row r="31" spans="1:3" x14ac:dyDescent="0.3">
      <c r="A31">
        <v>3</v>
      </c>
      <c r="B31">
        <v>0</v>
      </c>
      <c r="C31">
        <v>0</v>
      </c>
    </row>
    <row r="32" spans="1:3" x14ac:dyDescent="0.3">
      <c r="A32">
        <v>3</v>
      </c>
      <c r="B32">
        <v>0</v>
      </c>
      <c r="C32">
        <v>0</v>
      </c>
    </row>
    <row r="33" spans="1:3" x14ac:dyDescent="0.3">
      <c r="A33">
        <v>3</v>
      </c>
      <c r="B33">
        <v>0</v>
      </c>
      <c r="C33">
        <v>0</v>
      </c>
    </row>
    <row r="34" spans="1:3" x14ac:dyDescent="0.3">
      <c r="A34">
        <v>3</v>
      </c>
      <c r="B34">
        <v>0</v>
      </c>
      <c r="C34">
        <v>0</v>
      </c>
    </row>
    <row r="35" spans="1:3" x14ac:dyDescent="0.3">
      <c r="A35">
        <v>3</v>
      </c>
      <c r="B35">
        <v>0</v>
      </c>
      <c r="C35">
        <v>0</v>
      </c>
    </row>
    <row r="36" spans="1:3" x14ac:dyDescent="0.3">
      <c r="A36">
        <v>3</v>
      </c>
      <c r="B36">
        <v>0</v>
      </c>
      <c r="C36">
        <v>0</v>
      </c>
    </row>
    <row r="37" spans="1:3" x14ac:dyDescent="0.3">
      <c r="A37">
        <v>3</v>
      </c>
      <c r="B37">
        <v>0</v>
      </c>
      <c r="C37">
        <v>0</v>
      </c>
    </row>
    <row r="38" spans="1:3" x14ac:dyDescent="0.3">
      <c r="A38">
        <v>3</v>
      </c>
      <c r="B38">
        <v>0</v>
      </c>
      <c r="C38">
        <v>0</v>
      </c>
    </row>
    <row r="39" spans="1:3" x14ac:dyDescent="0.3">
      <c r="A39">
        <v>3</v>
      </c>
      <c r="B39">
        <v>0</v>
      </c>
      <c r="C39">
        <v>0</v>
      </c>
    </row>
    <row r="40" spans="1:3" x14ac:dyDescent="0.3">
      <c r="A40">
        <v>3</v>
      </c>
      <c r="B40">
        <v>0</v>
      </c>
      <c r="C40">
        <v>0</v>
      </c>
    </row>
    <row r="41" spans="1:3" x14ac:dyDescent="0.3">
      <c r="A41">
        <v>3</v>
      </c>
      <c r="B41">
        <v>0</v>
      </c>
      <c r="C41">
        <v>0</v>
      </c>
    </row>
    <row r="42" spans="1:3" x14ac:dyDescent="0.3">
      <c r="A42">
        <v>3</v>
      </c>
      <c r="B42">
        <v>0</v>
      </c>
      <c r="C42">
        <v>0</v>
      </c>
    </row>
    <row r="43" spans="1:3" x14ac:dyDescent="0.3">
      <c r="A43">
        <v>3</v>
      </c>
      <c r="B43">
        <v>0</v>
      </c>
      <c r="C43">
        <v>0</v>
      </c>
    </row>
    <row r="44" spans="1:3" x14ac:dyDescent="0.3">
      <c r="A44">
        <v>3</v>
      </c>
      <c r="B44">
        <v>0</v>
      </c>
      <c r="C44">
        <v>0</v>
      </c>
    </row>
    <row r="45" spans="1:3" x14ac:dyDescent="0.3">
      <c r="A45">
        <v>3</v>
      </c>
      <c r="B45">
        <v>0</v>
      </c>
      <c r="C45">
        <v>0</v>
      </c>
    </row>
    <row r="46" spans="1:3" x14ac:dyDescent="0.3">
      <c r="A46">
        <v>3</v>
      </c>
      <c r="B46">
        <v>0</v>
      </c>
      <c r="C46">
        <v>0</v>
      </c>
    </row>
    <row r="47" spans="1:3" x14ac:dyDescent="0.3">
      <c r="A47">
        <v>3</v>
      </c>
      <c r="B47">
        <v>0</v>
      </c>
      <c r="C47">
        <v>0</v>
      </c>
    </row>
    <row r="48" spans="1:3" x14ac:dyDescent="0.3">
      <c r="A48">
        <v>3</v>
      </c>
      <c r="B48">
        <v>0</v>
      </c>
      <c r="C48">
        <v>0</v>
      </c>
    </row>
    <row r="49" spans="1:3" x14ac:dyDescent="0.3">
      <c r="A49">
        <v>3</v>
      </c>
      <c r="B49">
        <v>0</v>
      </c>
      <c r="C49">
        <v>0</v>
      </c>
    </row>
    <row r="50" spans="1:3" x14ac:dyDescent="0.3">
      <c r="A50">
        <v>3</v>
      </c>
      <c r="B50">
        <v>0</v>
      </c>
      <c r="C50">
        <v>0</v>
      </c>
    </row>
    <row r="51" spans="1:3" x14ac:dyDescent="0.3">
      <c r="A51">
        <v>3</v>
      </c>
      <c r="B51">
        <v>0</v>
      </c>
      <c r="C51">
        <v>0</v>
      </c>
    </row>
    <row r="52" spans="1:3" x14ac:dyDescent="0.3">
      <c r="A52">
        <v>3</v>
      </c>
      <c r="B52">
        <v>0</v>
      </c>
      <c r="C52">
        <v>0</v>
      </c>
    </row>
    <row r="53" spans="1:3" x14ac:dyDescent="0.3">
      <c r="A53">
        <v>3</v>
      </c>
      <c r="B53">
        <v>0</v>
      </c>
      <c r="C53">
        <v>0</v>
      </c>
    </row>
    <row r="54" spans="1:3" x14ac:dyDescent="0.3">
      <c r="A54">
        <v>3</v>
      </c>
      <c r="B54">
        <v>0</v>
      </c>
      <c r="C54">
        <v>0</v>
      </c>
    </row>
    <row r="55" spans="1:3" x14ac:dyDescent="0.3">
      <c r="A55">
        <v>3</v>
      </c>
      <c r="B55">
        <v>0</v>
      </c>
      <c r="C55">
        <v>0</v>
      </c>
    </row>
    <row r="56" spans="1:3" x14ac:dyDescent="0.3">
      <c r="A56">
        <v>3</v>
      </c>
      <c r="B56">
        <v>0</v>
      </c>
      <c r="C56">
        <v>0</v>
      </c>
    </row>
    <row r="57" spans="1:3" x14ac:dyDescent="0.3">
      <c r="A57">
        <v>3</v>
      </c>
      <c r="C5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4798-7711-4559-A097-50A2972771B2}">
  <dimension ref="A2:S116"/>
  <sheetViews>
    <sheetView zoomScale="60" zoomScaleNormal="60" workbookViewId="0">
      <selection activeCell="AG9" sqref="AG9"/>
    </sheetView>
  </sheetViews>
  <sheetFormatPr defaultRowHeight="14.4" x14ac:dyDescent="0.3"/>
  <sheetData>
    <row r="2" spans="1:19" x14ac:dyDescent="0.3">
      <c r="A2" t="s">
        <v>77</v>
      </c>
    </row>
    <row r="3" spans="1:19" ht="15" thickBot="1" x14ac:dyDescent="0.35"/>
    <row r="4" spans="1:19" ht="15" thickBot="1" x14ac:dyDescent="0.35">
      <c r="A4" s="4" t="s">
        <v>25</v>
      </c>
      <c r="B4" s="6" t="s">
        <v>28</v>
      </c>
      <c r="C4" s="6" t="s">
        <v>24</v>
      </c>
      <c r="D4" s="6" t="s">
        <v>23</v>
      </c>
      <c r="E4" s="6" t="s">
        <v>22</v>
      </c>
      <c r="F4" s="6" t="s">
        <v>21</v>
      </c>
      <c r="G4" s="6" t="s">
        <v>20</v>
      </c>
      <c r="H4" s="6" t="s">
        <v>19</v>
      </c>
      <c r="I4" s="6" t="s">
        <v>18</v>
      </c>
      <c r="J4" s="6" t="s">
        <v>17</v>
      </c>
      <c r="K4" s="13" t="s">
        <v>16</v>
      </c>
      <c r="L4" s="13" t="s">
        <v>15</v>
      </c>
      <c r="M4" s="13" t="s">
        <v>14</v>
      </c>
      <c r="N4" s="13" t="s">
        <v>13</v>
      </c>
      <c r="O4" s="13" t="s">
        <v>12</v>
      </c>
      <c r="P4" s="13" t="s">
        <v>11</v>
      </c>
      <c r="Q4" s="13" t="s">
        <v>10</v>
      </c>
      <c r="R4" s="13" t="s">
        <v>9</v>
      </c>
      <c r="S4" s="12" t="s">
        <v>8</v>
      </c>
    </row>
    <row r="5" spans="1:19" x14ac:dyDescent="0.3">
      <c r="A5" s="44" t="s">
        <v>6</v>
      </c>
      <c r="B5" s="41"/>
      <c r="C5" s="41" t="s">
        <v>7</v>
      </c>
      <c r="D5" s="18">
        <v>16.605779647827099</v>
      </c>
      <c r="E5" s="41">
        <f>AVERAGE(D5:D7)</f>
        <v>16.70481872558592</v>
      </c>
      <c r="F5" s="41">
        <f>AVERAGE(E5:E11)</f>
        <v>16.074477407450352</v>
      </c>
      <c r="G5" s="41">
        <f>F5-E5</f>
        <v>-0.63034131813556726</v>
      </c>
      <c r="H5" s="41">
        <f>2^G5</f>
        <v>0.64602355859181571</v>
      </c>
      <c r="I5" s="41"/>
      <c r="J5" s="46"/>
      <c r="K5" s="46"/>
      <c r="L5" s="46"/>
      <c r="M5" s="46"/>
      <c r="N5" s="46"/>
      <c r="O5" s="46"/>
      <c r="P5" s="46"/>
      <c r="Q5" s="46"/>
      <c r="R5" s="46"/>
      <c r="S5" s="47"/>
    </row>
    <row r="6" spans="1:19" x14ac:dyDescent="0.3">
      <c r="A6" s="31"/>
      <c r="B6" s="34"/>
      <c r="C6" s="34"/>
      <c r="D6" s="19">
        <v>16.734230041503906</v>
      </c>
      <c r="E6" s="34"/>
      <c r="F6" s="34"/>
      <c r="G6" s="34"/>
      <c r="H6" s="34"/>
      <c r="I6" s="34"/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x14ac:dyDescent="0.3">
      <c r="A7" s="32"/>
      <c r="B7" s="34"/>
      <c r="C7" s="35"/>
      <c r="D7" s="20">
        <v>16.774446487426758</v>
      </c>
      <c r="E7" s="35"/>
      <c r="F7" s="34"/>
      <c r="G7" s="35"/>
      <c r="H7" s="35"/>
      <c r="I7" s="34"/>
      <c r="J7" s="48"/>
      <c r="K7" s="48"/>
      <c r="L7" s="48"/>
      <c r="M7" s="48"/>
      <c r="N7" s="48"/>
      <c r="O7" s="48"/>
      <c r="P7" s="48"/>
      <c r="Q7" s="48"/>
      <c r="R7" s="48"/>
      <c r="S7" s="49"/>
    </row>
    <row r="8" spans="1:19" x14ac:dyDescent="0.3">
      <c r="A8" s="30" t="s">
        <v>5</v>
      </c>
      <c r="B8" s="34"/>
      <c r="C8" s="33" t="s">
        <v>7</v>
      </c>
      <c r="D8" s="21">
        <v>16.337503433227539</v>
      </c>
      <c r="E8" s="33">
        <f>AVERAGE(D8:D10)</f>
        <v>16.133919080098469</v>
      </c>
      <c r="F8" s="34"/>
      <c r="G8" s="33">
        <f>F5-E8</f>
        <v>-5.9441672648116395E-2</v>
      </c>
      <c r="H8" s="33">
        <f>2^G8</f>
        <v>0.95963542929021628</v>
      </c>
      <c r="I8" s="34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x14ac:dyDescent="0.3">
      <c r="A9" s="31"/>
      <c r="B9" s="34"/>
      <c r="C9" s="34"/>
      <c r="D9" s="19">
        <v>16.230155944824219</v>
      </c>
      <c r="E9" s="34"/>
      <c r="F9" s="34"/>
      <c r="G9" s="34"/>
      <c r="H9" s="34"/>
      <c r="I9" s="34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19" x14ac:dyDescent="0.3">
      <c r="A10" s="32"/>
      <c r="B10" s="34"/>
      <c r="C10" s="35"/>
      <c r="D10" s="20">
        <v>15.834097862243652</v>
      </c>
      <c r="E10" s="35"/>
      <c r="F10" s="34"/>
      <c r="G10" s="35"/>
      <c r="H10" s="35"/>
      <c r="I10" s="34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1:19" x14ac:dyDescent="0.3">
      <c r="A11" s="30" t="s">
        <v>4</v>
      </c>
      <c r="B11" s="34"/>
      <c r="C11" s="34" t="s">
        <v>7</v>
      </c>
      <c r="D11" s="19">
        <v>15.460927010000001</v>
      </c>
      <c r="E11" s="33">
        <f>AVERAGE(D11:D13)</f>
        <v>15.384694416666667</v>
      </c>
      <c r="F11" s="34"/>
      <c r="G11" s="33">
        <f>F5-E11</f>
        <v>0.68978299078368543</v>
      </c>
      <c r="H11" s="33">
        <f>2^G11</f>
        <v>1.6130408676741852</v>
      </c>
      <c r="I11" s="34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1:19" x14ac:dyDescent="0.3">
      <c r="A12" s="31"/>
      <c r="B12" s="34"/>
      <c r="C12" s="34"/>
      <c r="D12" s="19">
        <v>15.381141660000001</v>
      </c>
      <c r="E12" s="34"/>
      <c r="F12" s="34"/>
      <c r="G12" s="34"/>
      <c r="H12" s="34"/>
      <c r="I12" s="34"/>
      <c r="J12" s="48"/>
      <c r="K12" s="48"/>
      <c r="L12" s="48"/>
      <c r="M12" s="48"/>
      <c r="N12" s="48"/>
      <c r="O12" s="48"/>
      <c r="P12" s="48"/>
      <c r="Q12" s="48"/>
      <c r="R12" s="48"/>
      <c r="S12" s="49"/>
    </row>
    <row r="13" spans="1:19" x14ac:dyDescent="0.3">
      <c r="A13" s="32"/>
      <c r="B13" s="34"/>
      <c r="C13" s="35"/>
      <c r="D13" s="20">
        <v>15.31201458</v>
      </c>
      <c r="E13" s="35"/>
      <c r="F13" s="34"/>
      <c r="G13" s="35"/>
      <c r="H13" s="35"/>
      <c r="I13" s="34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1:19" x14ac:dyDescent="0.3">
      <c r="A14" s="30" t="s">
        <v>3</v>
      </c>
      <c r="B14" s="34"/>
      <c r="C14" s="33" t="s">
        <v>7</v>
      </c>
      <c r="D14" s="21">
        <v>17.25282096862793</v>
      </c>
      <c r="E14" s="33">
        <f>AVERAGE(D14:D16)</f>
        <v>17.297886530558269</v>
      </c>
      <c r="F14" s="34"/>
      <c r="G14" s="33">
        <f>F5-E14</f>
        <v>-1.2234091231079169</v>
      </c>
      <c r="H14" s="33">
        <f>2^G14</f>
        <v>0.42826951041139233</v>
      </c>
      <c r="I14" s="34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1:19" x14ac:dyDescent="0.3">
      <c r="A15" s="31"/>
      <c r="B15" s="34"/>
      <c r="C15" s="34"/>
      <c r="D15" s="19">
        <v>17.33787727355957</v>
      </c>
      <c r="E15" s="34"/>
      <c r="F15" s="34"/>
      <c r="G15" s="34"/>
      <c r="H15" s="34"/>
      <c r="I15" s="34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1:19" x14ac:dyDescent="0.3">
      <c r="A16" s="32"/>
      <c r="B16" s="34"/>
      <c r="C16" s="35"/>
      <c r="D16" s="20">
        <v>17.302961349487305</v>
      </c>
      <c r="E16" s="35"/>
      <c r="F16" s="34"/>
      <c r="G16" s="35"/>
      <c r="H16" s="35"/>
      <c r="I16" s="34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1:19" x14ac:dyDescent="0.3">
      <c r="A17" s="30" t="s">
        <v>2</v>
      </c>
      <c r="B17" s="34"/>
      <c r="C17" s="33" t="s">
        <v>7</v>
      </c>
      <c r="D17" s="21">
        <v>16.206869125366211</v>
      </c>
      <c r="E17" s="33">
        <f>AVERAGE(D17:D19)</f>
        <v>16.195484161376953</v>
      </c>
      <c r="F17" s="34"/>
      <c r="G17" s="33">
        <f>F5-E17</f>
        <v>-0.12100675392660065</v>
      </c>
      <c r="H17" s="33">
        <f>2^G17</f>
        <v>0.91954574132021138</v>
      </c>
      <c r="I17" s="34"/>
      <c r="J17" s="48"/>
      <c r="K17" s="48"/>
      <c r="L17" s="48"/>
      <c r="M17" s="48"/>
      <c r="N17" s="48"/>
      <c r="O17" s="48"/>
      <c r="P17" s="48"/>
      <c r="Q17" s="48"/>
      <c r="R17" s="48"/>
      <c r="S17" s="49"/>
    </row>
    <row r="18" spans="1:19" x14ac:dyDescent="0.3">
      <c r="A18" s="31"/>
      <c r="B18" s="34"/>
      <c r="C18" s="34"/>
      <c r="D18" s="19">
        <v>16.216911315917969</v>
      </c>
      <c r="E18" s="34"/>
      <c r="F18" s="34"/>
      <c r="G18" s="34"/>
      <c r="H18" s="34"/>
      <c r="I18" s="34"/>
      <c r="J18" s="48"/>
      <c r="K18" s="48"/>
      <c r="L18" s="48"/>
      <c r="M18" s="48"/>
      <c r="N18" s="48"/>
      <c r="O18" s="48"/>
      <c r="P18" s="48"/>
      <c r="Q18" s="48"/>
      <c r="R18" s="48"/>
      <c r="S18" s="49"/>
    </row>
    <row r="19" spans="1:19" x14ac:dyDescent="0.3">
      <c r="A19" s="32"/>
      <c r="B19" s="34"/>
      <c r="C19" s="35"/>
      <c r="D19" s="20">
        <v>16.16267204284668</v>
      </c>
      <c r="E19" s="35"/>
      <c r="F19" s="34"/>
      <c r="G19" s="35"/>
      <c r="H19" s="35"/>
      <c r="I19" s="34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1:19" x14ac:dyDescent="0.3">
      <c r="A20" s="31" t="s">
        <v>1</v>
      </c>
      <c r="B20" s="34"/>
      <c r="C20" s="34" t="s">
        <v>7</v>
      </c>
      <c r="D20" s="19">
        <v>15.158862109999999</v>
      </c>
      <c r="E20" s="34">
        <f>AVERAGE(D20:D22)</f>
        <v>15.180821733333332</v>
      </c>
      <c r="F20" s="34"/>
      <c r="G20" s="34">
        <f>F5-E20</f>
        <v>0.89365567411702074</v>
      </c>
      <c r="H20" s="34">
        <f>2^G20</f>
        <v>1.8578778786284755</v>
      </c>
      <c r="I20" s="34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1:19" x14ac:dyDescent="0.3">
      <c r="A21" s="31"/>
      <c r="B21" s="34"/>
      <c r="C21" s="34"/>
      <c r="D21" s="19">
        <v>15.190077779999999</v>
      </c>
      <c r="E21" s="34"/>
      <c r="F21" s="34"/>
      <c r="G21" s="34"/>
      <c r="H21" s="34"/>
      <c r="I21" s="34"/>
      <c r="J21" s="48"/>
      <c r="K21" s="48"/>
      <c r="L21" s="48"/>
      <c r="M21" s="48"/>
      <c r="N21" s="48"/>
      <c r="O21" s="48"/>
      <c r="P21" s="48"/>
      <c r="Q21" s="48"/>
      <c r="R21" s="48"/>
      <c r="S21" s="49"/>
    </row>
    <row r="22" spans="1:19" ht="15" thickBot="1" x14ac:dyDescent="0.35">
      <c r="A22" s="40"/>
      <c r="B22" s="39"/>
      <c r="C22" s="39"/>
      <c r="D22" s="22">
        <v>15.19352531</v>
      </c>
      <c r="E22" s="39"/>
      <c r="F22" s="39"/>
      <c r="G22" s="39"/>
      <c r="H22" s="39"/>
      <c r="I22" s="39"/>
      <c r="J22" s="50"/>
      <c r="K22" s="50"/>
      <c r="L22" s="50"/>
      <c r="M22" s="50"/>
      <c r="N22" s="50"/>
      <c r="O22" s="50"/>
      <c r="P22" s="50"/>
      <c r="Q22" s="50"/>
      <c r="R22" s="50"/>
      <c r="S22" s="51"/>
    </row>
    <row r="23" spans="1:19" x14ac:dyDescent="0.3">
      <c r="A23" s="44" t="s">
        <v>6</v>
      </c>
      <c r="B23" s="34"/>
      <c r="C23" s="41" t="s">
        <v>0</v>
      </c>
      <c r="D23" s="18">
        <v>19.44849967956543</v>
      </c>
      <c r="E23" s="41">
        <f>AVERAGE(D23:D25)</f>
        <v>19.436252593994141</v>
      </c>
      <c r="F23" s="34">
        <f>AVERAGE(E23:E29)</f>
        <v>19.790057924005534</v>
      </c>
      <c r="G23" s="41">
        <f>F23-E23</f>
        <v>0.35380533001139369</v>
      </c>
      <c r="H23" s="41">
        <f>2^G23</f>
        <v>1.2779269145595364</v>
      </c>
      <c r="I23" s="41">
        <f>H5</f>
        <v>0.64602355859181571</v>
      </c>
      <c r="J23" s="41">
        <f>H23/I23</f>
        <v>1.9781428982948024</v>
      </c>
      <c r="K23" s="41">
        <f>LOG(J23,2)</f>
        <v>0.98414664814696096</v>
      </c>
      <c r="L23" s="41">
        <f>GEOMEAN(J23:J31)</f>
        <v>1.0000000000000004</v>
      </c>
      <c r="M23" s="41">
        <f>LOG(L23,2)</f>
        <v>6.4068530076298343E-16</v>
      </c>
      <c r="N23" s="41">
        <f>_xlfn.STDEV.P(K23:K31)</f>
        <v>0.75230707585423617</v>
      </c>
      <c r="O23" s="41">
        <f>N23/SQRT(3)</f>
        <v>0.43434469275770349</v>
      </c>
      <c r="P23" s="41">
        <f>2^(M23-O23)</f>
        <v>0.74002981787046151</v>
      </c>
      <c r="Q23" s="41">
        <f>2^(M23+O23)</f>
        <v>1.3512969016270719</v>
      </c>
      <c r="R23" s="41">
        <f>L23-P23</f>
        <v>0.25997018212953893</v>
      </c>
      <c r="S23" s="42">
        <f>Q23-L23</f>
        <v>0.3512969016270715</v>
      </c>
    </row>
    <row r="24" spans="1:19" x14ac:dyDescent="0.3">
      <c r="A24" s="31"/>
      <c r="B24" s="34"/>
      <c r="C24" s="34"/>
      <c r="D24" s="19">
        <v>19.434341430664063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8"/>
    </row>
    <row r="25" spans="1:19" x14ac:dyDescent="0.3">
      <c r="A25" s="32"/>
      <c r="B25" s="34"/>
      <c r="C25" s="35"/>
      <c r="D25" s="20">
        <v>19.42591667175293</v>
      </c>
      <c r="E25" s="35"/>
      <c r="F25" s="34"/>
      <c r="G25" s="35"/>
      <c r="H25" s="35"/>
      <c r="I25" s="35"/>
      <c r="J25" s="35"/>
      <c r="K25" s="35"/>
      <c r="L25" s="34"/>
      <c r="M25" s="34"/>
      <c r="N25" s="34"/>
      <c r="O25" s="34"/>
      <c r="P25" s="34"/>
      <c r="Q25" s="34"/>
      <c r="R25" s="34"/>
      <c r="S25" s="28"/>
    </row>
    <row r="26" spans="1:19" x14ac:dyDescent="0.3">
      <c r="A26" s="30" t="s">
        <v>5</v>
      </c>
      <c r="B26" s="34"/>
      <c r="C26" s="33" t="s">
        <v>0</v>
      </c>
      <c r="D26" s="21">
        <v>20.88981819152832</v>
      </c>
      <c r="E26" s="33">
        <f>AVERAGE(D26:D28)</f>
        <v>20.691630681355793</v>
      </c>
      <c r="F26" s="34"/>
      <c r="G26" s="33">
        <f>F23-E26</f>
        <v>-0.90157275735025877</v>
      </c>
      <c r="H26" s="33">
        <f>2^G26</f>
        <v>0.53530285141998157</v>
      </c>
      <c r="I26" s="33">
        <f>H8</f>
        <v>0.95963542929021628</v>
      </c>
      <c r="J26" s="33">
        <f>H26/I26</f>
        <v>0.557818974874565</v>
      </c>
      <c r="K26" s="33">
        <f>LOG(J26,2)</f>
        <v>-0.84213108470214249</v>
      </c>
      <c r="L26" s="34"/>
      <c r="M26" s="34"/>
      <c r="N26" s="34"/>
      <c r="O26" s="34"/>
      <c r="P26" s="34"/>
      <c r="Q26" s="34"/>
      <c r="R26" s="34"/>
      <c r="S26" s="28"/>
    </row>
    <row r="27" spans="1:19" x14ac:dyDescent="0.3">
      <c r="A27" s="31"/>
      <c r="B27" s="34"/>
      <c r="C27" s="34"/>
      <c r="D27" s="19">
        <v>20.749702453613281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8"/>
    </row>
    <row r="28" spans="1:19" x14ac:dyDescent="0.3">
      <c r="A28" s="32"/>
      <c r="B28" s="34"/>
      <c r="C28" s="35"/>
      <c r="D28" s="20">
        <v>20.435371398925781</v>
      </c>
      <c r="E28" s="35"/>
      <c r="F28" s="34"/>
      <c r="G28" s="35"/>
      <c r="H28" s="35"/>
      <c r="I28" s="35"/>
      <c r="J28" s="35"/>
      <c r="K28" s="35"/>
      <c r="L28" s="34"/>
      <c r="M28" s="34"/>
      <c r="N28" s="34"/>
      <c r="O28" s="34"/>
      <c r="P28" s="34"/>
      <c r="Q28" s="34"/>
      <c r="R28" s="34"/>
      <c r="S28" s="28"/>
    </row>
    <row r="29" spans="1:19" x14ac:dyDescent="0.3">
      <c r="A29" s="30" t="s">
        <v>4</v>
      </c>
      <c r="B29" s="34"/>
      <c r="C29" s="34" t="s">
        <v>0</v>
      </c>
      <c r="D29" s="19">
        <v>19.257801059999998</v>
      </c>
      <c r="E29" s="33">
        <f>AVERAGE(D29:D31)</f>
        <v>19.242290496666666</v>
      </c>
      <c r="F29" s="34"/>
      <c r="G29" s="33">
        <f>F23-E29</f>
        <v>0.54776742733886863</v>
      </c>
      <c r="H29" s="33">
        <f>2^G29</f>
        <v>1.4618217733783931</v>
      </c>
      <c r="I29" s="33">
        <f>H11</f>
        <v>1.6130408676741852</v>
      </c>
      <c r="J29" s="33">
        <f>H29/I29</f>
        <v>0.90625216178568857</v>
      </c>
      <c r="K29" s="33">
        <f>LOG(J29,2)</f>
        <v>-0.14201556344481678</v>
      </c>
      <c r="L29" s="34"/>
      <c r="M29" s="34"/>
      <c r="N29" s="34"/>
      <c r="O29" s="34"/>
      <c r="P29" s="34"/>
      <c r="Q29" s="34"/>
      <c r="R29" s="34"/>
      <c r="S29" s="28"/>
    </row>
    <row r="30" spans="1:19" x14ac:dyDescent="0.3">
      <c r="A30" s="31"/>
      <c r="B30" s="34"/>
      <c r="C30" s="34"/>
      <c r="D30" s="19">
        <v>19.257228850000001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28"/>
    </row>
    <row r="31" spans="1:19" x14ac:dyDescent="0.3">
      <c r="A31" s="32"/>
      <c r="B31" s="34"/>
      <c r="C31" s="35"/>
      <c r="D31" s="20">
        <v>19.211841580000002</v>
      </c>
      <c r="E31" s="35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3"/>
    </row>
    <row r="32" spans="1:19" x14ac:dyDescent="0.3">
      <c r="A32" s="30" t="s">
        <v>3</v>
      </c>
      <c r="B32" s="34"/>
      <c r="C32" s="33" t="s">
        <v>0</v>
      </c>
      <c r="D32" s="21">
        <v>21.284364700317383</v>
      </c>
      <c r="E32" s="33">
        <f>AVERAGE(D32:D34)</f>
        <v>21.275760650634766</v>
      </c>
      <c r="F32" s="34"/>
      <c r="G32" s="33">
        <f>F23-E32</f>
        <v>-1.4857027266292313</v>
      </c>
      <c r="H32" s="33">
        <f>2^G32</f>
        <v>0.35707456405460086</v>
      </c>
      <c r="I32" s="33">
        <f>H14</f>
        <v>0.42826951041139233</v>
      </c>
      <c r="J32" s="33">
        <f>H32/I32</f>
        <v>0.83376134740854613</v>
      </c>
      <c r="K32" s="33">
        <f>LOG(J32,2)</f>
        <v>-0.26229360352131437</v>
      </c>
      <c r="L32" s="34">
        <f>GEOMEAN(J32:J40)</f>
        <v>0.44254149614997634</v>
      </c>
      <c r="M32" s="34">
        <f>LOG(L32,2)</f>
        <v>-1.1761153549845331</v>
      </c>
      <c r="N32" s="34">
        <f>_xlfn.STDEV.P(K32:K40)</f>
        <v>1.077890085376819</v>
      </c>
      <c r="O32" s="34">
        <f>N32/SQRT(3)</f>
        <v>0.62232013094913519</v>
      </c>
      <c r="P32" s="34">
        <f>2^(M32-O32)</f>
        <v>0.28748618085425093</v>
      </c>
      <c r="Q32" s="34">
        <f>2^(M32+O32)</f>
        <v>0.681225703554591</v>
      </c>
      <c r="R32" s="34">
        <f>L32-P32</f>
        <v>0.15505531529572542</v>
      </c>
      <c r="S32" s="28">
        <f>Q32-L32</f>
        <v>0.23868420740461466</v>
      </c>
    </row>
    <row r="33" spans="1:19" x14ac:dyDescent="0.3">
      <c r="A33" s="31"/>
      <c r="B33" s="34"/>
      <c r="C33" s="34"/>
      <c r="D33" s="19">
        <v>21.271472930908203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8"/>
    </row>
    <row r="34" spans="1:19" x14ac:dyDescent="0.3">
      <c r="A34" s="32"/>
      <c r="B34" s="34"/>
      <c r="C34" s="35"/>
      <c r="D34" s="20">
        <v>21.271444320678711</v>
      </c>
      <c r="E34" s="35"/>
      <c r="F34" s="34"/>
      <c r="G34" s="35"/>
      <c r="H34" s="35"/>
      <c r="I34" s="35"/>
      <c r="J34" s="35"/>
      <c r="K34" s="35"/>
      <c r="L34" s="34"/>
      <c r="M34" s="34"/>
      <c r="N34" s="34"/>
      <c r="O34" s="34"/>
      <c r="P34" s="34"/>
      <c r="Q34" s="34"/>
      <c r="R34" s="34"/>
      <c r="S34" s="28"/>
    </row>
    <row r="35" spans="1:19" x14ac:dyDescent="0.3">
      <c r="A35" s="30" t="s">
        <v>2</v>
      </c>
      <c r="B35" s="34"/>
      <c r="C35" s="33" t="s">
        <v>0</v>
      </c>
      <c r="D35" s="21">
        <v>23.338979721069336</v>
      </c>
      <c r="E35" s="33">
        <f>AVERAGE(D35:D37)</f>
        <v>22.60072135925293</v>
      </c>
      <c r="F35" s="34"/>
      <c r="G35" s="33">
        <f>F23-E35</f>
        <v>-2.8106634352473954</v>
      </c>
      <c r="H35" s="33">
        <f>2^G35</f>
        <v>0.14252990585476644</v>
      </c>
      <c r="I35" s="33">
        <f>H17</f>
        <v>0.91954574132021138</v>
      </c>
      <c r="J35" s="33">
        <f>H35/I35</f>
        <v>0.15500034359371098</v>
      </c>
      <c r="K35" s="33">
        <f>LOG(J35,2)</f>
        <v>-2.6896566813207947</v>
      </c>
      <c r="L35" s="34"/>
      <c r="M35" s="34"/>
      <c r="N35" s="34"/>
      <c r="O35" s="34"/>
      <c r="P35" s="34"/>
      <c r="Q35" s="34"/>
      <c r="R35" s="34"/>
      <c r="S35" s="28"/>
    </row>
    <row r="36" spans="1:19" x14ac:dyDescent="0.3">
      <c r="A36" s="31"/>
      <c r="B36" s="34"/>
      <c r="C36" s="34"/>
      <c r="D36" s="19">
        <v>22.776792526245117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28"/>
    </row>
    <row r="37" spans="1:19" x14ac:dyDescent="0.3">
      <c r="A37" s="32"/>
      <c r="B37" s="34"/>
      <c r="C37" s="35"/>
      <c r="D37" s="20">
        <v>21.686391830444336</v>
      </c>
      <c r="E37" s="35"/>
      <c r="F37" s="34"/>
      <c r="G37" s="35"/>
      <c r="H37" s="35"/>
      <c r="I37" s="35"/>
      <c r="J37" s="35"/>
      <c r="K37" s="35"/>
      <c r="L37" s="34"/>
      <c r="M37" s="34"/>
      <c r="N37" s="34"/>
      <c r="O37" s="34"/>
      <c r="P37" s="34"/>
      <c r="Q37" s="34"/>
      <c r="R37" s="34"/>
      <c r="S37" s="28"/>
    </row>
    <row r="38" spans="1:19" x14ac:dyDescent="0.3">
      <c r="A38" s="31" t="s">
        <v>1</v>
      </c>
      <c r="B38" s="34"/>
      <c r="C38" s="34" t="s">
        <v>0</v>
      </c>
      <c r="D38" s="19">
        <v>19.634613040000001</v>
      </c>
      <c r="E38" s="34">
        <f>AVERAGE(D38:D40)</f>
        <v>19.472798030000003</v>
      </c>
      <c r="F38" s="34"/>
      <c r="G38" s="34">
        <f>F23-E38</f>
        <v>0.3172598940055309</v>
      </c>
      <c r="H38" s="34">
        <f>2^G38</f>
        <v>1.2459618488981803</v>
      </c>
      <c r="I38" s="34">
        <f>H20</f>
        <v>1.8578778786284755</v>
      </c>
      <c r="J38" s="34">
        <f>H38/I38</f>
        <v>0.67063710873072857</v>
      </c>
      <c r="K38" s="34">
        <f>LOG(J38,2)</f>
        <v>-0.57639578011148973</v>
      </c>
      <c r="L38" s="34"/>
      <c r="M38" s="34"/>
      <c r="N38" s="34"/>
      <c r="O38" s="34"/>
      <c r="P38" s="34"/>
      <c r="Q38" s="34"/>
      <c r="R38" s="34"/>
      <c r="S38" s="28"/>
    </row>
    <row r="39" spans="1:19" x14ac:dyDescent="0.3">
      <c r="A39" s="31"/>
      <c r="B39" s="34"/>
      <c r="C39" s="34"/>
      <c r="D39" s="19">
        <v>19.525402069999998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8"/>
    </row>
    <row r="40" spans="1:19" ht="15" thickBot="1" x14ac:dyDescent="0.35">
      <c r="A40" s="40"/>
      <c r="B40" s="39"/>
      <c r="C40" s="39"/>
      <c r="D40" s="22">
        <v>19.25837898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29"/>
    </row>
    <row r="41" spans="1:19" ht="15" thickBot="1" x14ac:dyDescent="0.35">
      <c r="A41" s="1"/>
    </row>
    <row r="42" spans="1:19" ht="15" thickBot="1" x14ac:dyDescent="0.35">
      <c r="A42" s="4" t="s">
        <v>25</v>
      </c>
      <c r="B42" s="6" t="s">
        <v>28</v>
      </c>
      <c r="C42" s="6" t="s">
        <v>24</v>
      </c>
      <c r="D42" s="6" t="s">
        <v>23</v>
      </c>
      <c r="E42" s="6" t="s">
        <v>22</v>
      </c>
      <c r="F42" s="6" t="s">
        <v>21</v>
      </c>
      <c r="G42" s="6" t="s">
        <v>20</v>
      </c>
      <c r="H42" s="6" t="s">
        <v>19</v>
      </c>
      <c r="I42" s="6" t="s">
        <v>18</v>
      </c>
      <c r="J42" s="6" t="s">
        <v>17</v>
      </c>
      <c r="K42" s="13" t="s">
        <v>16</v>
      </c>
      <c r="L42" s="13" t="s">
        <v>15</v>
      </c>
      <c r="M42" s="13" t="s">
        <v>14</v>
      </c>
      <c r="N42" s="13" t="s">
        <v>13</v>
      </c>
      <c r="O42" s="13" t="s">
        <v>12</v>
      </c>
      <c r="P42" s="13" t="s">
        <v>11</v>
      </c>
      <c r="Q42" s="13" t="s">
        <v>10</v>
      </c>
      <c r="R42" s="13" t="s">
        <v>9</v>
      </c>
      <c r="S42" s="12" t="s">
        <v>8</v>
      </c>
    </row>
    <row r="43" spans="1:19" x14ac:dyDescent="0.3">
      <c r="A43" s="44" t="s">
        <v>6</v>
      </c>
      <c r="B43" s="41" t="s">
        <v>63</v>
      </c>
      <c r="C43" s="41" t="s">
        <v>7</v>
      </c>
      <c r="D43" s="18">
        <v>17.590950012207031</v>
      </c>
      <c r="E43" s="45">
        <f>AVERAGE(D43:D45)</f>
        <v>17.086640040079754</v>
      </c>
      <c r="F43" s="41">
        <f>AVERAGE(E43:E49)</f>
        <v>16.568936030139159</v>
      </c>
      <c r="G43" s="41">
        <f>F43-E43</f>
        <v>-0.51770400994059429</v>
      </c>
      <c r="H43" s="41">
        <f>2^G43</f>
        <v>0.69848255548084415</v>
      </c>
      <c r="I43" s="41"/>
      <c r="J43" s="46"/>
      <c r="K43" s="46"/>
      <c r="L43" s="46"/>
      <c r="M43" s="46"/>
      <c r="N43" s="46"/>
      <c r="O43" s="46"/>
      <c r="P43" s="46"/>
      <c r="Q43" s="46"/>
      <c r="R43" s="46"/>
      <c r="S43" s="47"/>
    </row>
    <row r="44" spans="1:19" x14ac:dyDescent="0.3">
      <c r="A44" s="31"/>
      <c r="B44" s="34"/>
      <c r="C44" s="34"/>
      <c r="D44" s="19">
        <v>16.810831069946289</v>
      </c>
      <c r="E44" s="37"/>
      <c r="F44" s="34"/>
      <c r="G44" s="34"/>
      <c r="H44" s="34"/>
      <c r="I44" s="34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 x14ac:dyDescent="0.3">
      <c r="A45" s="32"/>
      <c r="B45" s="34"/>
      <c r="C45" s="35"/>
      <c r="D45" s="20">
        <v>16.858139038085938</v>
      </c>
      <c r="E45" s="38"/>
      <c r="F45" s="34"/>
      <c r="G45" s="35"/>
      <c r="H45" s="35"/>
      <c r="I45" s="34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x14ac:dyDescent="0.3">
      <c r="A46" s="30" t="s">
        <v>5</v>
      </c>
      <c r="B46" s="34"/>
      <c r="C46" s="33" t="s">
        <v>7</v>
      </c>
      <c r="D46" s="21">
        <v>17.402372360229492</v>
      </c>
      <c r="E46" s="34">
        <f>AVERAGE(D46:D48)</f>
        <v>16.516886075337727</v>
      </c>
      <c r="F46" s="34"/>
      <c r="G46" s="33">
        <f>F43-E46</f>
        <v>5.2049954801432818E-2</v>
      </c>
      <c r="H46" s="33">
        <f>2^G46</f>
        <v>1.0367369984843955</v>
      </c>
      <c r="I46" s="34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x14ac:dyDescent="0.3">
      <c r="A47" s="31"/>
      <c r="B47" s="34"/>
      <c r="C47" s="34"/>
      <c r="D47" s="19">
        <v>16.610404968261719</v>
      </c>
      <c r="E47" s="34"/>
      <c r="F47" s="34"/>
      <c r="G47" s="34"/>
      <c r="H47" s="34"/>
      <c r="I47" s="34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1:19" x14ac:dyDescent="0.3">
      <c r="A48" s="32"/>
      <c r="B48" s="34"/>
      <c r="C48" s="35"/>
      <c r="D48" s="20">
        <v>15.537880897521973</v>
      </c>
      <c r="E48" s="35"/>
      <c r="F48" s="34"/>
      <c r="G48" s="35"/>
      <c r="H48" s="35"/>
      <c r="I48" s="34"/>
      <c r="J48" s="48"/>
      <c r="K48" s="48"/>
      <c r="L48" s="48"/>
      <c r="M48" s="48"/>
      <c r="N48" s="48"/>
      <c r="O48" s="48"/>
      <c r="P48" s="48"/>
      <c r="Q48" s="48"/>
      <c r="R48" s="48"/>
      <c r="S48" s="49"/>
    </row>
    <row r="49" spans="1:19" x14ac:dyDescent="0.3">
      <c r="A49" s="30" t="s">
        <v>4</v>
      </c>
      <c r="B49" s="34"/>
      <c r="C49" s="34" t="s">
        <v>7</v>
      </c>
      <c r="D49" s="19">
        <v>16.0084877</v>
      </c>
      <c r="E49" s="36">
        <f>AVERAGE(D49:D51)</f>
        <v>16.103281975000002</v>
      </c>
      <c r="F49" s="34"/>
      <c r="G49" s="33">
        <f>F43-E49</f>
        <v>0.46565405513915792</v>
      </c>
      <c r="H49" s="33">
        <f>2^G49</f>
        <v>1.3809432710784237</v>
      </c>
      <c r="I49" s="34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 x14ac:dyDescent="0.3">
      <c r="A50" s="31"/>
      <c r="B50" s="34"/>
      <c r="C50" s="34"/>
      <c r="D50" s="19">
        <v>16.19807625</v>
      </c>
      <c r="E50" s="37"/>
      <c r="F50" s="34"/>
      <c r="G50" s="34"/>
      <c r="H50" s="34"/>
      <c r="I50" s="34"/>
      <c r="J50" s="48"/>
      <c r="K50" s="48"/>
      <c r="L50" s="48"/>
      <c r="M50" s="48"/>
      <c r="N50" s="48"/>
      <c r="O50" s="48"/>
      <c r="P50" s="48"/>
      <c r="Q50" s="48"/>
      <c r="R50" s="48"/>
      <c r="S50" s="49"/>
    </row>
    <row r="51" spans="1:19" x14ac:dyDescent="0.3">
      <c r="A51" s="32"/>
      <c r="B51" s="34"/>
      <c r="C51" s="35"/>
      <c r="D51" s="20"/>
      <c r="E51" s="38"/>
      <c r="F51" s="34"/>
      <c r="G51" s="35"/>
      <c r="H51" s="35"/>
      <c r="I51" s="34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x14ac:dyDescent="0.3">
      <c r="A52" s="30" t="s">
        <v>3</v>
      </c>
      <c r="B52" s="34"/>
      <c r="C52" s="33" t="s">
        <v>7</v>
      </c>
      <c r="D52" s="21">
        <v>16.677631378173828</v>
      </c>
      <c r="E52" s="36">
        <f>AVERAGE(D52:D54)</f>
        <v>16.740660349527996</v>
      </c>
      <c r="F52" s="34"/>
      <c r="G52" s="33">
        <f>F43-E52</f>
        <v>-0.17172431938883648</v>
      </c>
      <c r="H52" s="33">
        <f>2^G52</f>
        <v>0.88778096467497647</v>
      </c>
      <c r="I52" s="34"/>
      <c r="J52" s="48"/>
      <c r="K52" s="48"/>
      <c r="L52" s="48"/>
      <c r="M52" s="48"/>
      <c r="N52" s="48"/>
      <c r="O52" s="48"/>
      <c r="P52" s="48"/>
      <c r="Q52" s="48"/>
      <c r="R52" s="48"/>
      <c r="S52" s="49"/>
    </row>
    <row r="53" spans="1:19" x14ac:dyDescent="0.3">
      <c r="A53" s="31"/>
      <c r="B53" s="34"/>
      <c r="C53" s="34"/>
      <c r="D53" s="19">
        <v>16.778081893920898</v>
      </c>
      <c r="E53" s="37"/>
      <c r="F53" s="34"/>
      <c r="G53" s="34"/>
      <c r="H53" s="34"/>
      <c r="I53" s="34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x14ac:dyDescent="0.3">
      <c r="A54" s="32"/>
      <c r="B54" s="34"/>
      <c r="C54" s="35"/>
      <c r="D54" s="20">
        <v>16.766267776489258</v>
      </c>
      <c r="E54" s="38"/>
      <c r="F54" s="34"/>
      <c r="G54" s="35"/>
      <c r="H54" s="35"/>
      <c r="I54" s="34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 x14ac:dyDescent="0.3">
      <c r="A55" s="30" t="s">
        <v>2</v>
      </c>
      <c r="B55" s="34"/>
      <c r="C55" s="33" t="s">
        <v>7</v>
      </c>
      <c r="D55" s="21">
        <v>17.047445297241211</v>
      </c>
      <c r="E55" s="36">
        <f>AVERAGE(D55:D57)</f>
        <v>16.980183919270832</v>
      </c>
      <c r="F55" s="34"/>
      <c r="G55" s="33">
        <f>F43-E55</f>
        <v>-0.41124788913167265</v>
      </c>
      <c r="H55" s="33">
        <f>2^G55</f>
        <v>0.75197265790450596</v>
      </c>
      <c r="I55" s="34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 x14ac:dyDescent="0.3">
      <c r="A56" s="31"/>
      <c r="B56" s="34"/>
      <c r="C56" s="34"/>
      <c r="D56" s="19">
        <v>17.042621612548828</v>
      </c>
      <c r="E56" s="37"/>
      <c r="F56" s="34"/>
      <c r="G56" s="34"/>
      <c r="H56" s="34"/>
      <c r="I56" s="34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1:19" x14ac:dyDescent="0.3">
      <c r="A57" s="32"/>
      <c r="B57" s="34"/>
      <c r="C57" s="35"/>
      <c r="D57" s="20">
        <v>16.850484848022461</v>
      </c>
      <c r="E57" s="38"/>
      <c r="F57" s="34"/>
      <c r="G57" s="35"/>
      <c r="H57" s="35"/>
      <c r="I57" s="34"/>
      <c r="J57" s="48"/>
      <c r="K57" s="48"/>
      <c r="L57" s="48"/>
      <c r="M57" s="48"/>
      <c r="N57" s="48"/>
      <c r="O57" s="48"/>
      <c r="P57" s="48"/>
      <c r="Q57" s="48"/>
      <c r="R57" s="48"/>
      <c r="S57" s="49"/>
    </row>
    <row r="58" spans="1:19" x14ac:dyDescent="0.3">
      <c r="A58" s="31" t="s">
        <v>1</v>
      </c>
      <c r="B58" s="34"/>
      <c r="C58" s="34" t="s">
        <v>7</v>
      </c>
      <c r="D58" s="19">
        <v>14.78133774</v>
      </c>
      <c r="E58" s="34">
        <f>AVERAGE(D58:D60)</f>
        <v>14.904377940000002</v>
      </c>
      <c r="F58" s="34"/>
      <c r="G58" s="34">
        <f>F43-E58</f>
        <v>1.6645580901391579</v>
      </c>
      <c r="H58" s="34">
        <f>2^G58</f>
        <v>3.1701653488779713</v>
      </c>
      <c r="I58" s="34"/>
      <c r="J58" s="48"/>
      <c r="K58" s="48"/>
      <c r="L58" s="48"/>
      <c r="M58" s="48"/>
      <c r="N58" s="48"/>
      <c r="O58" s="48"/>
      <c r="P58" s="48"/>
      <c r="Q58" s="48"/>
      <c r="R58" s="48"/>
      <c r="S58" s="49"/>
    </row>
    <row r="59" spans="1:19" x14ac:dyDescent="0.3">
      <c r="A59" s="31"/>
      <c r="B59" s="34"/>
      <c r="C59" s="34"/>
      <c r="D59" s="19">
        <v>15.11046696</v>
      </c>
      <c r="E59" s="34"/>
      <c r="F59" s="34"/>
      <c r="G59" s="34"/>
      <c r="H59" s="34"/>
      <c r="I59" s="34"/>
      <c r="J59" s="48"/>
      <c r="K59" s="48"/>
      <c r="L59" s="48"/>
      <c r="M59" s="48"/>
      <c r="N59" s="48"/>
      <c r="O59" s="48"/>
      <c r="P59" s="48"/>
      <c r="Q59" s="48"/>
      <c r="R59" s="48"/>
      <c r="S59" s="49"/>
    </row>
    <row r="60" spans="1:19" ht="15" thickBot="1" x14ac:dyDescent="0.35">
      <c r="A60" s="40"/>
      <c r="B60" s="39"/>
      <c r="C60" s="39"/>
      <c r="D60" s="22">
        <v>14.82132912</v>
      </c>
      <c r="E60" s="39"/>
      <c r="F60" s="39"/>
      <c r="G60" s="39"/>
      <c r="H60" s="39"/>
      <c r="I60" s="39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1" spans="1:19" x14ac:dyDescent="0.3">
      <c r="A61" s="44" t="s">
        <v>6</v>
      </c>
      <c r="B61" s="34" t="e">
        <f>+ cellfectin</f>
        <v>#NAME?</v>
      </c>
      <c r="C61" s="41" t="s">
        <v>0</v>
      </c>
      <c r="D61" s="18">
        <v>19.689138412475586</v>
      </c>
      <c r="E61" s="45">
        <f>AVERAGE(D61:D63)</f>
        <v>19.664637883504231</v>
      </c>
      <c r="F61" s="34">
        <f>AVERAGE(E61:E67)</f>
        <v>20.024779213634982</v>
      </c>
      <c r="G61" s="41">
        <f>F61-E61</f>
        <v>0.36014133013075167</v>
      </c>
      <c r="H61" s="41">
        <f>2^G61</f>
        <v>1.2835516314357038</v>
      </c>
      <c r="I61" s="41">
        <f>H43</f>
        <v>0.69848255548084415</v>
      </c>
      <c r="J61" s="41">
        <f>H61/I61</f>
        <v>1.8376287587484426</v>
      </c>
      <c r="K61" s="41">
        <f>LOG(J61,2)</f>
        <v>0.87784534007134563</v>
      </c>
      <c r="L61" s="41">
        <f>GEOMEAN(J61:J69)</f>
        <v>1.0000000000000016</v>
      </c>
      <c r="M61" s="41">
        <f>LOG(L61,2)</f>
        <v>2.2423985526704407E-15</v>
      </c>
      <c r="N61" s="41">
        <f>_xlfn.STDEV.P(K61:K69)</f>
        <v>0.7147862568785881</v>
      </c>
      <c r="O61" s="41">
        <f>N61/SQRT(3)</f>
        <v>0.41268203782189783</v>
      </c>
      <c r="P61" s="41">
        <f>2^(M61-O61)</f>
        <v>0.75122551126338322</v>
      </c>
      <c r="Q61" s="41">
        <f>2^(M61+O61)</f>
        <v>1.3311582008420348</v>
      </c>
      <c r="R61" s="41">
        <f>L61-P61</f>
        <v>0.24877448873661834</v>
      </c>
      <c r="S61" s="42">
        <f>Q61-L61</f>
        <v>0.33115820084203329</v>
      </c>
    </row>
    <row r="62" spans="1:19" x14ac:dyDescent="0.3">
      <c r="A62" s="31"/>
      <c r="B62" s="34"/>
      <c r="C62" s="34"/>
      <c r="D62" s="19">
        <v>19.663600921630859</v>
      </c>
      <c r="E62" s="37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28"/>
    </row>
    <row r="63" spans="1:19" x14ac:dyDescent="0.3">
      <c r="A63" s="32"/>
      <c r="B63" s="34"/>
      <c r="C63" s="35"/>
      <c r="D63" s="20">
        <v>19.64117431640625</v>
      </c>
      <c r="E63" s="38"/>
      <c r="F63" s="34"/>
      <c r="G63" s="35"/>
      <c r="H63" s="35"/>
      <c r="I63" s="35"/>
      <c r="J63" s="35"/>
      <c r="K63" s="35"/>
      <c r="L63" s="34"/>
      <c r="M63" s="34"/>
      <c r="N63" s="34"/>
      <c r="O63" s="34"/>
      <c r="P63" s="34"/>
      <c r="Q63" s="34"/>
      <c r="R63" s="34"/>
      <c r="S63" s="28"/>
    </row>
    <row r="64" spans="1:19" x14ac:dyDescent="0.3">
      <c r="A64" s="30" t="s">
        <v>5</v>
      </c>
      <c r="B64" s="34"/>
      <c r="C64" s="33" t="s">
        <v>0</v>
      </c>
      <c r="D64" s="21">
        <v>20.432075500488281</v>
      </c>
      <c r="E64" s="34">
        <f>AVERAGE(D64:D66)</f>
        <v>20.845725377400715</v>
      </c>
      <c r="F64" s="34"/>
      <c r="G64" s="33">
        <f>F61-E64</f>
        <v>-0.82094616376573271</v>
      </c>
      <c r="H64" s="33">
        <f>2^G64</f>
        <v>0.56607057439643615</v>
      </c>
      <c r="I64" s="33">
        <f>H46</f>
        <v>1.0367369984843955</v>
      </c>
      <c r="J64" s="33">
        <f>H64/I64</f>
        <v>0.5460117418631476</v>
      </c>
      <c r="K64" s="33">
        <f>LOG(J64,2)</f>
        <v>-0.8729961185671653</v>
      </c>
      <c r="L64" s="34"/>
      <c r="M64" s="34"/>
      <c r="N64" s="34"/>
      <c r="O64" s="34"/>
      <c r="P64" s="34"/>
      <c r="Q64" s="34"/>
      <c r="R64" s="34"/>
      <c r="S64" s="28"/>
    </row>
    <row r="65" spans="1:19" x14ac:dyDescent="0.3">
      <c r="A65" s="31"/>
      <c r="B65" s="34"/>
      <c r="C65" s="34"/>
      <c r="D65" s="19">
        <v>21.608318328857422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28"/>
    </row>
    <row r="66" spans="1:19" x14ac:dyDescent="0.3">
      <c r="A66" s="32"/>
      <c r="B66" s="34"/>
      <c r="C66" s="35"/>
      <c r="D66" s="20">
        <v>20.496782302856445</v>
      </c>
      <c r="E66" s="35"/>
      <c r="F66" s="34"/>
      <c r="G66" s="35"/>
      <c r="H66" s="35"/>
      <c r="I66" s="35"/>
      <c r="J66" s="35"/>
      <c r="K66" s="35"/>
      <c r="L66" s="34"/>
      <c r="M66" s="34"/>
      <c r="N66" s="34"/>
      <c r="O66" s="34"/>
      <c r="P66" s="34"/>
      <c r="Q66" s="34"/>
      <c r="R66" s="34"/>
      <c r="S66" s="28"/>
    </row>
    <row r="67" spans="1:19" x14ac:dyDescent="0.3">
      <c r="A67" s="30" t="s">
        <v>4</v>
      </c>
      <c r="B67" s="34"/>
      <c r="C67" s="34" t="s">
        <v>0</v>
      </c>
      <c r="D67" s="19">
        <v>19.60159874</v>
      </c>
      <c r="E67" s="33">
        <f>AVERAGE(D67:D69)</f>
        <v>19.563974379999998</v>
      </c>
      <c r="F67" s="34"/>
      <c r="G67" s="33">
        <f>F61-E67</f>
        <v>0.46080483363498459</v>
      </c>
      <c r="H67" s="33">
        <f>2^G67</f>
        <v>1.3763094032153171</v>
      </c>
      <c r="I67" s="33">
        <f>H49</f>
        <v>1.3809432710784237</v>
      </c>
      <c r="J67" s="33">
        <f>H67/I67</f>
        <v>0.99664441837680429</v>
      </c>
      <c r="K67" s="33">
        <f>LOG(J67,2)</f>
        <v>-4.849221504173269E-3</v>
      </c>
      <c r="L67" s="34"/>
      <c r="M67" s="34"/>
      <c r="N67" s="34"/>
      <c r="O67" s="34"/>
      <c r="P67" s="34"/>
      <c r="Q67" s="34"/>
      <c r="R67" s="34"/>
      <c r="S67" s="28"/>
    </row>
    <row r="68" spans="1:19" x14ac:dyDescent="0.3">
      <c r="A68" s="31"/>
      <c r="B68" s="34"/>
      <c r="C68" s="34"/>
      <c r="D68" s="19">
        <v>19.590698239999998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28"/>
    </row>
    <row r="69" spans="1:19" x14ac:dyDescent="0.3">
      <c r="A69" s="32"/>
      <c r="B69" s="34"/>
      <c r="C69" s="35"/>
      <c r="D69" s="20">
        <v>19.499626159999998</v>
      </c>
      <c r="E69" s="35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43"/>
    </row>
    <row r="70" spans="1:19" x14ac:dyDescent="0.3">
      <c r="A70" s="30" t="s">
        <v>3</v>
      </c>
      <c r="B70" s="34"/>
      <c r="C70" s="33" t="s">
        <v>0</v>
      </c>
      <c r="D70" s="21">
        <v>20.636011123657227</v>
      </c>
      <c r="E70" s="36">
        <f>AVERAGE(D70:D72)</f>
        <v>20.592992146809895</v>
      </c>
      <c r="F70" s="34"/>
      <c r="G70" s="33">
        <f>F61-E70</f>
        <v>-0.56821293317491239</v>
      </c>
      <c r="H70" s="33">
        <f>2^G70</f>
        <v>0.67445171477684551</v>
      </c>
      <c r="I70" s="33">
        <f>H52</f>
        <v>0.88778096467497647</v>
      </c>
      <c r="J70" s="33">
        <f>H70/I70</f>
        <v>0.75970508674261505</v>
      </c>
      <c r="K70" s="33">
        <f>LOG(J70,2)</f>
        <v>-0.39648861378607608</v>
      </c>
      <c r="L70" s="34">
        <f>GEOMEAN(J70:J78)</f>
        <v>0.3733658597779545</v>
      </c>
      <c r="M70" s="34">
        <f>LOG(L70,2)</f>
        <v>-1.4213380799660906</v>
      </c>
      <c r="N70" s="34">
        <f>_xlfn.STDEV.P(K70:K78)</f>
        <v>0.83957380958616301</v>
      </c>
      <c r="O70" s="34">
        <f>N70/SQRT(3)</f>
        <v>0.48472816496913085</v>
      </c>
      <c r="P70" s="34">
        <f>2^(M70-O70)</f>
        <v>0.26681908256612735</v>
      </c>
      <c r="Q70" s="34">
        <f>2^(M70+O70)</f>
        <v>0.52245912813669304</v>
      </c>
      <c r="R70" s="34">
        <f>L70-P70</f>
        <v>0.10654677721182715</v>
      </c>
      <c r="S70" s="28">
        <f>Q70-L70</f>
        <v>0.14909326835873854</v>
      </c>
    </row>
    <row r="71" spans="1:19" x14ac:dyDescent="0.3">
      <c r="A71" s="31"/>
      <c r="B71" s="34"/>
      <c r="C71" s="34"/>
      <c r="D71" s="19">
        <v>20.579030990600586</v>
      </c>
      <c r="E71" s="37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28"/>
    </row>
    <row r="72" spans="1:19" x14ac:dyDescent="0.3">
      <c r="A72" s="32"/>
      <c r="B72" s="34"/>
      <c r="C72" s="35"/>
      <c r="D72" s="20">
        <v>20.563934326171875</v>
      </c>
      <c r="E72" s="38"/>
      <c r="F72" s="34"/>
      <c r="G72" s="35"/>
      <c r="H72" s="35"/>
      <c r="I72" s="35"/>
      <c r="J72" s="35"/>
      <c r="K72" s="35"/>
      <c r="L72" s="34"/>
      <c r="M72" s="34"/>
      <c r="N72" s="34"/>
      <c r="O72" s="34"/>
      <c r="P72" s="34"/>
      <c r="Q72" s="34"/>
      <c r="R72" s="34"/>
      <c r="S72" s="28"/>
    </row>
    <row r="73" spans="1:19" x14ac:dyDescent="0.3">
      <c r="A73" s="30" t="s">
        <v>2</v>
      </c>
      <c r="B73" s="34"/>
      <c r="C73" s="33" t="s">
        <v>0</v>
      </c>
      <c r="D73" s="21"/>
      <c r="E73" s="36">
        <f>AVERAGE(D73:D75)</f>
        <v>22.889009475708008</v>
      </c>
      <c r="F73" s="34"/>
      <c r="G73" s="33">
        <f>F61-E73</f>
        <v>-2.8642302620730256</v>
      </c>
      <c r="H73" s="33">
        <f>2^G73</f>
        <v>0.13733485604850024</v>
      </c>
      <c r="I73" s="33">
        <f>H55</f>
        <v>0.75197265790450596</v>
      </c>
      <c r="J73" s="33">
        <f>H73/I73</f>
        <v>0.18263277873853304</v>
      </c>
      <c r="K73" s="33">
        <f>LOG(J73,2)</f>
        <v>-2.4529823729413529</v>
      </c>
      <c r="L73" s="34"/>
      <c r="M73" s="34"/>
      <c r="N73" s="34"/>
      <c r="O73" s="34"/>
      <c r="P73" s="34"/>
      <c r="Q73" s="34"/>
      <c r="R73" s="34"/>
      <c r="S73" s="28"/>
    </row>
    <row r="74" spans="1:19" x14ac:dyDescent="0.3">
      <c r="A74" s="31"/>
      <c r="B74" s="34"/>
      <c r="C74" s="34"/>
      <c r="D74" s="19">
        <v>22.983638763427734</v>
      </c>
      <c r="E74" s="37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28"/>
    </row>
    <row r="75" spans="1:19" x14ac:dyDescent="0.3">
      <c r="A75" s="32"/>
      <c r="B75" s="34"/>
      <c r="C75" s="35"/>
      <c r="D75" s="20">
        <v>22.794380187988281</v>
      </c>
      <c r="E75" s="38"/>
      <c r="F75" s="34"/>
      <c r="G75" s="35"/>
      <c r="H75" s="35"/>
      <c r="I75" s="35"/>
      <c r="J75" s="35"/>
      <c r="K75" s="35"/>
      <c r="L75" s="34"/>
      <c r="M75" s="34"/>
      <c r="N75" s="34"/>
      <c r="O75" s="34"/>
      <c r="P75" s="34"/>
      <c r="Q75" s="34"/>
      <c r="R75" s="34"/>
      <c r="S75" s="28"/>
    </row>
    <row r="76" spans="1:19" x14ac:dyDescent="0.3">
      <c r="A76" s="31" t="s">
        <v>1</v>
      </c>
      <c r="B76" s="34"/>
      <c r="C76" s="34" t="s">
        <v>0</v>
      </c>
      <c r="D76" s="19">
        <v>20.144887919999999</v>
      </c>
      <c r="E76" s="34">
        <f>AVERAGE(D76:D78)</f>
        <v>19.774764376666667</v>
      </c>
      <c r="F76" s="34"/>
      <c r="G76" s="34">
        <f>F61-E76</f>
        <v>0.25001483696831528</v>
      </c>
      <c r="H76" s="34">
        <f>2^G76</f>
        <v>1.1892193451126987</v>
      </c>
      <c r="I76" s="34">
        <f>H58</f>
        <v>3.1701653488779713</v>
      </c>
      <c r="J76" s="34">
        <f>H76/I76</f>
        <v>0.37512849149449051</v>
      </c>
      <c r="K76" s="34">
        <f>LOG(J76,2)</f>
        <v>-1.4145432531708428</v>
      </c>
      <c r="L76" s="34"/>
      <c r="M76" s="34"/>
      <c r="N76" s="34"/>
      <c r="O76" s="34"/>
      <c r="P76" s="34"/>
      <c r="Q76" s="34"/>
      <c r="R76" s="34"/>
      <c r="S76" s="28"/>
    </row>
    <row r="77" spans="1:19" x14ac:dyDescent="0.3">
      <c r="A77" s="31"/>
      <c r="B77" s="34"/>
      <c r="C77" s="34"/>
      <c r="D77" s="19">
        <v>19.684343340000002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28"/>
    </row>
    <row r="78" spans="1:19" ht="15" thickBot="1" x14ac:dyDescent="0.35">
      <c r="A78" s="40"/>
      <c r="B78" s="39"/>
      <c r="C78" s="39"/>
      <c r="D78" s="22">
        <v>19.495061870000001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29"/>
    </row>
    <row r="79" spans="1:19" ht="15" thickBot="1" x14ac:dyDescent="0.35">
      <c r="A79" s="24"/>
      <c r="B79" s="24"/>
      <c r="C79" s="24"/>
      <c r="D79" s="2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 ht="15" thickBot="1" x14ac:dyDescent="0.35">
      <c r="A80" s="4" t="s">
        <v>25</v>
      </c>
      <c r="B80" s="6" t="s">
        <v>28</v>
      </c>
      <c r="C80" s="6" t="s">
        <v>24</v>
      </c>
      <c r="D80" s="6" t="s">
        <v>23</v>
      </c>
      <c r="E80" s="6" t="s">
        <v>22</v>
      </c>
      <c r="F80" s="6" t="s">
        <v>21</v>
      </c>
      <c r="G80" s="6" t="s">
        <v>20</v>
      </c>
      <c r="H80" s="6" t="s">
        <v>19</v>
      </c>
      <c r="I80" s="6" t="s">
        <v>18</v>
      </c>
      <c r="J80" s="6" t="s">
        <v>17</v>
      </c>
      <c r="K80" s="13" t="s">
        <v>16</v>
      </c>
      <c r="L80" s="13" t="s">
        <v>15</v>
      </c>
      <c r="M80" s="13" t="s">
        <v>14</v>
      </c>
      <c r="N80" s="13" t="s">
        <v>13</v>
      </c>
      <c r="O80" s="13" t="s">
        <v>12</v>
      </c>
      <c r="P80" s="13" t="s">
        <v>11</v>
      </c>
      <c r="Q80" s="13" t="s">
        <v>10</v>
      </c>
      <c r="R80" s="13" t="s">
        <v>9</v>
      </c>
      <c r="S80" s="12" t="s">
        <v>8</v>
      </c>
    </row>
    <row r="81" spans="1:19" x14ac:dyDescent="0.3">
      <c r="A81" s="44" t="s">
        <v>6</v>
      </c>
      <c r="B81" s="41" t="s">
        <v>64</v>
      </c>
      <c r="C81" s="41" t="s">
        <v>7</v>
      </c>
      <c r="D81" s="18">
        <v>17.479320526123047</v>
      </c>
      <c r="E81" s="45">
        <f>AVERAGE(D81:D83)</f>
        <v>16.874380747477215</v>
      </c>
      <c r="F81" s="41">
        <f>AVERAGE(E81:E87)</f>
        <v>16.119023534625107</v>
      </c>
      <c r="G81" s="41">
        <f>F81-E81</f>
        <v>-0.75535721285210755</v>
      </c>
      <c r="H81" s="41">
        <f>2^G81</f>
        <v>0.59239968850694202</v>
      </c>
      <c r="I81" s="41"/>
      <c r="J81" s="46"/>
      <c r="K81" s="46"/>
      <c r="L81" s="46"/>
      <c r="M81" s="46"/>
      <c r="N81" s="46"/>
      <c r="O81" s="46"/>
      <c r="P81" s="46"/>
      <c r="Q81" s="46"/>
      <c r="R81" s="46"/>
      <c r="S81" s="47"/>
    </row>
    <row r="82" spans="1:19" x14ac:dyDescent="0.3">
      <c r="A82" s="31"/>
      <c r="B82" s="34"/>
      <c r="C82" s="34"/>
      <c r="D82" s="19">
        <v>16.920093536376953</v>
      </c>
      <c r="E82" s="37"/>
      <c r="F82" s="34"/>
      <c r="G82" s="34"/>
      <c r="H82" s="34"/>
      <c r="I82" s="34"/>
      <c r="J82" s="48"/>
      <c r="K82" s="48"/>
      <c r="L82" s="48"/>
      <c r="M82" s="48"/>
      <c r="N82" s="48"/>
      <c r="O82" s="48"/>
      <c r="P82" s="48"/>
      <c r="Q82" s="48"/>
      <c r="R82" s="48"/>
      <c r="S82" s="49"/>
    </row>
    <row r="83" spans="1:19" x14ac:dyDescent="0.3">
      <c r="A83" s="32"/>
      <c r="B83" s="34"/>
      <c r="C83" s="35"/>
      <c r="D83" s="20">
        <v>16.223728179931641</v>
      </c>
      <c r="E83" s="38"/>
      <c r="F83" s="34"/>
      <c r="G83" s="35"/>
      <c r="H83" s="35"/>
      <c r="I83" s="34"/>
      <c r="J83" s="48"/>
      <c r="K83" s="48"/>
      <c r="L83" s="48"/>
      <c r="M83" s="48"/>
      <c r="N83" s="48"/>
      <c r="O83" s="48"/>
      <c r="P83" s="48"/>
      <c r="Q83" s="48"/>
      <c r="R83" s="48"/>
      <c r="S83" s="49"/>
    </row>
    <row r="84" spans="1:19" x14ac:dyDescent="0.3">
      <c r="A84" s="30" t="s">
        <v>5</v>
      </c>
      <c r="B84" s="34"/>
      <c r="C84" s="33" t="s">
        <v>7</v>
      </c>
      <c r="D84" s="21">
        <v>16.430700302124023</v>
      </c>
      <c r="E84" s="34">
        <f>AVERAGE(D84:D86)</f>
        <v>16.000769933064777</v>
      </c>
      <c r="F84" s="34"/>
      <c r="G84" s="33">
        <f>F81-E84</f>
        <v>0.11825360156032971</v>
      </c>
      <c r="H84" s="33">
        <f>2^G84</f>
        <v>1.0854201537482477</v>
      </c>
      <c r="I84" s="34"/>
      <c r="J84" s="48"/>
      <c r="K84" s="48"/>
      <c r="L84" s="48"/>
      <c r="M84" s="48"/>
      <c r="N84" s="48"/>
      <c r="O84" s="48"/>
      <c r="P84" s="48"/>
      <c r="Q84" s="48"/>
      <c r="R84" s="48"/>
      <c r="S84" s="49"/>
    </row>
    <row r="85" spans="1:19" x14ac:dyDescent="0.3">
      <c r="A85" s="31"/>
      <c r="B85" s="34"/>
      <c r="C85" s="34"/>
      <c r="D85" s="19">
        <v>16.070531845092773</v>
      </c>
      <c r="E85" s="34"/>
      <c r="F85" s="34"/>
      <c r="G85" s="34"/>
      <c r="H85" s="34"/>
      <c r="I85" s="34"/>
      <c r="J85" s="48"/>
      <c r="K85" s="48"/>
      <c r="L85" s="48"/>
      <c r="M85" s="48"/>
      <c r="N85" s="48"/>
      <c r="O85" s="48"/>
      <c r="P85" s="48"/>
      <c r="Q85" s="48"/>
      <c r="R85" s="48"/>
      <c r="S85" s="49"/>
    </row>
    <row r="86" spans="1:19" x14ac:dyDescent="0.3">
      <c r="A86" s="32"/>
      <c r="B86" s="34"/>
      <c r="C86" s="35"/>
      <c r="D86" s="20">
        <v>15.501077651977539</v>
      </c>
      <c r="E86" s="35"/>
      <c r="F86" s="34"/>
      <c r="G86" s="35"/>
      <c r="H86" s="35"/>
      <c r="I86" s="34"/>
      <c r="J86" s="48"/>
      <c r="K86" s="48"/>
      <c r="L86" s="48"/>
      <c r="M86" s="48"/>
      <c r="N86" s="48"/>
      <c r="O86" s="48"/>
      <c r="P86" s="48"/>
      <c r="Q86" s="48"/>
      <c r="R86" s="48"/>
      <c r="S86" s="49"/>
    </row>
    <row r="87" spans="1:19" x14ac:dyDescent="0.3">
      <c r="A87" s="30" t="s">
        <v>4</v>
      </c>
      <c r="B87" s="34"/>
      <c r="C87" s="34" t="s">
        <v>7</v>
      </c>
      <c r="D87" s="19">
        <v>15.71681976</v>
      </c>
      <c r="E87" s="33">
        <f>AVERAGE(D87:D89)</f>
        <v>15.481919923333331</v>
      </c>
      <c r="F87" s="34"/>
      <c r="G87" s="33">
        <f>F81-E87</f>
        <v>0.63710361129177606</v>
      </c>
      <c r="H87" s="33">
        <f>2^G87</f>
        <v>1.5552037591833092</v>
      </c>
      <c r="I87" s="34"/>
      <c r="J87" s="48"/>
      <c r="K87" s="48"/>
      <c r="L87" s="48"/>
      <c r="M87" s="48"/>
      <c r="N87" s="48"/>
      <c r="O87" s="48"/>
      <c r="P87" s="48"/>
      <c r="Q87" s="48"/>
      <c r="R87" s="48"/>
      <c r="S87" s="49"/>
    </row>
    <row r="88" spans="1:19" x14ac:dyDescent="0.3">
      <c r="A88" s="31"/>
      <c r="B88" s="34"/>
      <c r="C88" s="34"/>
      <c r="D88" s="19">
        <v>15.30243778</v>
      </c>
      <c r="E88" s="34"/>
      <c r="F88" s="34"/>
      <c r="G88" s="34"/>
      <c r="H88" s="34"/>
      <c r="I88" s="34"/>
      <c r="J88" s="48"/>
      <c r="K88" s="48"/>
      <c r="L88" s="48"/>
      <c r="M88" s="48"/>
      <c r="N88" s="48"/>
      <c r="O88" s="48"/>
      <c r="P88" s="48"/>
      <c r="Q88" s="48"/>
      <c r="R88" s="48"/>
      <c r="S88" s="49"/>
    </row>
    <row r="89" spans="1:19" x14ac:dyDescent="0.3">
      <c r="A89" s="32"/>
      <c r="B89" s="34"/>
      <c r="C89" s="35"/>
      <c r="D89" s="20">
        <v>15.426502230000001</v>
      </c>
      <c r="E89" s="35"/>
      <c r="F89" s="34"/>
      <c r="G89" s="35"/>
      <c r="H89" s="35"/>
      <c r="I89" s="34"/>
      <c r="J89" s="48"/>
      <c r="K89" s="48"/>
      <c r="L89" s="48"/>
      <c r="M89" s="48"/>
      <c r="N89" s="48"/>
      <c r="O89" s="48"/>
      <c r="P89" s="48"/>
      <c r="Q89" s="48"/>
      <c r="R89" s="48"/>
      <c r="S89" s="49"/>
    </row>
    <row r="90" spans="1:19" x14ac:dyDescent="0.3">
      <c r="A90" s="30" t="s">
        <v>3</v>
      </c>
      <c r="B90" s="34"/>
      <c r="C90" s="33" t="s">
        <v>7</v>
      </c>
      <c r="D90" s="21">
        <v>16.83802604675293</v>
      </c>
      <c r="E90" s="36">
        <f>AVERAGE(D90:D92)</f>
        <v>16.91636021931966</v>
      </c>
      <c r="F90" s="34"/>
      <c r="G90" s="33">
        <f>F81-E90</f>
        <v>-0.7973366846945531</v>
      </c>
      <c r="H90" s="33">
        <f>2^G90</f>
        <v>0.57541044528016683</v>
      </c>
      <c r="I90" s="34"/>
      <c r="J90" s="48"/>
      <c r="K90" s="48"/>
      <c r="L90" s="48"/>
      <c r="M90" s="48"/>
      <c r="N90" s="48"/>
      <c r="O90" s="48"/>
      <c r="P90" s="48"/>
      <c r="Q90" s="48"/>
      <c r="R90" s="48"/>
      <c r="S90" s="49"/>
    </row>
    <row r="91" spans="1:19" x14ac:dyDescent="0.3">
      <c r="A91" s="31"/>
      <c r="B91" s="34"/>
      <c r="C91" s="34"/>
      <c r="D91" s="19">
        <v>16.949506759643555</v>
      </c>
      <c r="E91" s="37"/>
      <c r="F91" s="34"/>
      <c r="G91" s="34"/>
      <c r="H91" s="34"/>
      <c r="I91" s="34"/>
      <c r="J91" s="48"/>
      <c r="K91" s="48"/>
      <c r="L91" s="48"/>
      <c r="M91" s="48"/>
      <c r="N91" s="48"/>
      <c r="O91" s="48"/>
      <c r="P91" s="48"/>
      <c r="Q91" s="48"/>
      <c r="R91" s="48"/>
      <c r="S91" s="49"/>
    </row>
    <row r="92" spans="1:19" x14ac:dyDescent="0.3">
      <c r="A92" s="32"/>
      <c r="B92" s="34"/>
      <c r="C92" s="35"/>
      <c r="D92" s="20">
        <v>16.9615478515625</v>
      </c>
      <c r="E92" s="38"/>
      <c r="F92" s="34"/>
      <c r="G92" s="35"/>
      <c r="H92" s="35"/>
      <c r="I92" s="34"/>
      <c r="J92" s="48"/>
      <c r="K92" s="48"/>
      <c r="L92" s="48"/>
      <c r="M92" s="48"/>
      <c r="N92" s="48"/>
      <c r="O92" s="48"/>
      <c r="P92" s="48"/>
      <c r="Q92" s="48"/>
      <c r="R92" s="48"/>
      <c r="S92" s="49"/>
    </row>
    <row r="93" spans="1:19" x14ac:dyDescent="0.3">
      <c r="A93" s="30" t="s">
        <v>2</v>
      </c>
      <c r="B93" s="34"/>
      <c r="C93" s="33" t="s">
        <v>7</v>
      </c>
      <c r="D93" s="21">
        <v>17.415847778320313</v>
      </c>
      <c r="E93" s="36">
        <f>AVERAGE(D93:D95)</f>
        <v>17.455155054728191</v>
      </c>
      <c r="F93" s="34"/>
      <c r="G93" s="33">
        <f>F81-E93</f>
        <v>-1.3361315201030841</v>
      </c>
      <c r="H93" s="33">
        <f>2^G93</f>
        <v>0.39608129594112124</v>
      </c>
      <c r="I93" s="34"/>
      <c r="J93" s="48"/>
      <c r="K93" s="48"/>
      <c r="L93" s="48"/>
      <c r="M93" s="48"/>
      <c r="N93" s="48"/>
      <c r="O93" s="48"/>
      <c r="P93" s="48"/>
      <c r="Q93" s="48"/>
      <c r="R93" s="48"/>
      <c r="S93" s="49"/>
    </row>
    <row r="94" spans="1:19" x14ac:dyDescent="0.3">
      <c r="A94" s="31"/>
      <c r="B94" s="34"/>
      <c r="C94" s="34"/>
      <c r="D94" s="19">
        <v>17.576711654663086</v>
      </c>
      <c r="E94" s="37"/>
      <c r="F94" s="34"/>
      <c r="G94" s="34"/>
      <c r="H94" s="34"/>
      <c r="I94" s="34"/>
      <c r="J94" s="48"/>
      <c r="K94" s="48"/>
      <c r="L94" s="48"/>
      <c r="M94" s="48"/>
      <c r="N94" s="48"/>
      <c r="O94" s="48"/>
      <c r="P94" s="48"/>
      <c r="Q94" s="48"/>
      <c r="R94" s="48"/>
      <c r="S94" s="49"/>
    </row>
    <row r="95" spans="1:19" x14ac:dyDescent="0.3">
      <c r="A95" s="32"/>
      <c r="B95" s="34"/>
      <c r="C95" s="35"/>
      <c r="D95" s="20">
        <v>17.372905731201172</v>
      </c>
      <c r="E95" s="38"/>
      <c r="F95" s="34"/>
      <c r="G95" s="35"/>
      <c r="H95" s="35"/>
      <c r="I95" s="34"/>
      <c r="J95" s="48"/>
      <c r="K95" s="48"/>
      <c r="L95" s="48"/>
      <c r="M95" s="48"/>
      <c r="N95" s="48"/>
      <c r="O95" s="48"/>
      <c r="P95" s="48"/>
      <c r="Q95" s="48"/>
      <c r="R95" s="48"/>
      <c r="S95" s="49"/>
    </row>
    <row r="96" spans="1:19" x14ac:dyDescent="0.3">
      <c r="A96" s="31" t="s">
        <v>1</v>
      </c>
      <c r="B96" s="34"/>
      <c r="C96" s="34" t="s">
        <v>7</v>
      </c>
      <c r="D96" s="19">
        <v>15.58340645</v>
      </c>
      <c r="E96" s="34">
        <f>AVERAGE(D96:D98)</f>
        <v>15.47033596</v>
      </c>
      <c r="F96" s="34"/>
      <c r="G96" s="34">
        <f>F81-E96</f>
        <v>0.64868757462510729</v>
      </c>
      <c r="H96" s="34">
        <f>2^G96</f>
        <v>1.5677413663848101</v>
      </c>
      <c r="I96" s="34"/>
      <c r="J96" s="48"/>
      <c r="K96" s="48"/>
      <c r="L96" s="48"/>
      <c r="M96" s="48"/>
      <c r="N96" s="48"/>
      <c r="O96" s="48"/>
      <c r="P96" s="48"/>
      <c r="Q96" s="48"/>
      <c r="R96" s="48"/>
      <c r="S96" s="49"/>
    </row>
    <row r="97" spans="1:19" x14ac:dyDescent="0.3">
      <c r="A97" s="31"/>
      <c r="B97" s="34"/>
      <c r="C97" s="34"/>
      <c r="D97" s="19">
        <v>15.51551628</v>
      </c>
      <c r="E97" s="34"/>
      <c r="F97" s="34"/>
      <c r="G97" s="34"/>
      <c r="H97" s="34"/>
      <c r="I97" s="34"/>
      <c r="J97" s="48"/>
      <c r="K97" s="48"/>
      <c r="L97" s="48"/>
      <c r="M97" s="48"/>
      <c r="N97" s="48"/>
      <c r="O97" s="48"/>
      <c r="P97" s="48"/>
      <c r="Q97" s="48"/>
      <c r="R97" s="48"/>
      <c r="S97" s="49"/>
    </row>
    <row r="98" spans="1:19" ht="15" thickBot="1" x14ac:dyDescent="0.35">
      <c r="A98" s="40"/>
      <c r="B98" s="39"/>
      <c r="C98" s="39"/>
      <c r="D98" s="22">
        <v>15.31208515</v>
      </c>
      <c r="E98" s="39"/>
      <c r="F98" s="39"/>
      <c r="G98" s="39"/>
      <c r="H98" s="39"/>
      <c r="I98" s="39"/>
      <c r="J98" s="50"/>
      <c r="K98" s="50"/>
      <c r="L98" s="50"/>
      <c r="M98" s="50"/>
      <c r="N98" s="50"/>
      <c r="O98" s="50"/>
      <c r="P98" s="50"/>
      <c r="Q98" s="50"/>
      <c r="R98" s="50"/>
      <c r="S98" s="51"/>
    </row>
    <row r="99" spans="1:19" x14ac:dyDescent="0.3">
      <c r="A99" s="44" t="s">
        <v>6</v>
      </c>
      <c r="B99" s="34" t="s">
        <v>65</v>
      </c>
      <c r="C99" s="41" t="s">
        <v>0</v>
      </c>
      <c r="D99" s="18">
        <v>19.995340347290039</v>
      </c>
      <c r="E99" s="45">
        <f>AVERAGE(D99:D101)</f>
        <v>19.990645090738933</v>
      </c>
      <c r="F99" s="34">
        <f>AVERAGE(E99:E105)</f>
        <v>20.237610498103297</v>
      </c>
      <c r="G99" s="41">
        <f>F99-E99</f>
        <v>0.2469654073643639</v>
      </c>
      <c r="H99" s="41">
        <f>2^G99</f>
        <v>1.1867083426744982</v>
      </c>
      <c r="I99" s="41">
        <f>H81</f>
        <v>0.59239968850694202</v>
      </c>
      <c r="J99" s="41">
        <f>H99/I99</f>
        <v>2.0032224285354125</v>
      </c>
      <c r="K99" s="41">
        <f>LOG(J99,2)</f>
        <v>1.0023226202164719</v>
      </c>
      <c r="L99" s="41">
        <f>GEOMEAN(J99:J107)</f>
        <v>0.99999999999999889</v>
      </c>
      <c r="M99" s="41">
        <f>LOG(L99,2)</f>
        <v>-1.6017132519074597E-15</v>
      </c>
      <c r="N99" s="41">
        <f>_xlfn.STDEV.P(K99:K107)</f>
        <v>0.89061805743809641</v>
      </c>
      <c r="O99" s="41">
        <f>N99/SQRT(3)</f>
        <v>0.51419857520702661</v>
      </c>
      <c r="P99" s="41">
        <f>2^(M99-O99)</f>
        <v>0.70018177949884686</v>
      </c>
      <c r="Q99" s="41">
        <f>2^(M99+O99)</f>
        <v>1.4282005463149083</v>
      </c>
      <c r="R99" s="41">
        <f>L99-P99</f>
        <v>0.29981822050115203</v>
      </c>
      <c r="S99" s="42">
        <f>Q99-L99</f>
        <v>0.42820054631490945</v>
      </c>
    </row>
    <row r="100" spans="1:19" x14ac:dyDescent="0.3">
      <c r="A100" s="31"/>
      <c r="B100" s="34"/>
      <c r="C100" s="34"/>
      <c r="D100" s="19">
        <v>19.996135711669922</v>
      </c>
      <c r="E100" s="37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28"/>
    </row>
    <row r="101" spans="1:19" x14ac:dyDescent="0.3">
      <c r="A101" s="32"/>
      <c r="B101" s="34"/>
      <c r="C101" s="35"/>
      <c r="D101" s="20">
        <v>19.980459213256836</v>
      </c>
      <c r="E101" s="38"/>
      <c r="F101" s="34"/>
      <c r="G101" s="35"/>
      <c r="H101" s="35"/>
      <c r="I101" s="35"/>
      <c r="J101" s="35"/>
      <c r="K101" s="35"/>
      <c r="L101" s="34"/>
      <c r="M101" s="34"/>
      <c r="N101" s="34"/>
      <c r="O101" s="34"/>
      <c r="P101" s="34"/>
      <c r="Q101" s="34"/>
      <c r="R101" s="34"/>
      <c r="S101" s="28"/>
    </row>
    <row r="102" spans="1:19" x14ac:dyDescent="0.3">
      <c r="A102" s="30" t="s">
        <v>5</v>
      </c>
      <c r="B102" s="34"/>
      <c r="C102" s="33" t="s">
        <v>0</v>
      </c>
      <c r="D102" s="21">
        <v>21.66077995300293</v>
      </c>
      <c r="E102" s="34">
        <f>AVERAGE(D102:D104)</f>
        <v>21.281057993570965</v>
      </c>
      <c r="F102" s="34"/>
      <c r="G102" s="33">
        <f>F99-E102</f>
        <v>-1.0434474954676674</v>
      </c>
      <c r="H102" s="33">
        <f>2^G102</f>
        <v>0.48516672242145015</v>
      </c>
      <c r="I102" s="33">
        <f>H84</f>
        <v>1.0854201537482477</v>
      </c>
      <c r="J102" s="33">
        <f>H102/I102</f>
        <v>0.44698517965235762</v>
      </c>
      <c r="K102" s="33">
        <f>LOG(J102,2)</f>
        <v>-1.1617010970279968</v>
      </c>
      <c r="L102" s="34"/>
      <c r="M102" s="34"/>
      <c r="N102" s="34"/>
      <c r="O102" s="34"/>
      <c r="P102" s="34"/>
      <c r="Q102" s="34"/>
      <c r="R102" s="34"/>
      <c r="S102" s="28"/>
    </row>
    <row r="103" spans="1:19" x14ac:dyDescent="0.3">
      <c r="A103" s="31"/>
      <c r="B103" s="34"/>
      <c r="C103" s="34"/>
      <c r="D103" s="19">
        <v>21.513002395629883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28"/>
    </row>
    <row r="104" spans="1:19" x14ac:dyDescent="0.3">
      <c r="A104" s="32"/>
      <c r="B104" s="34"/>
      <c r="C104" s="35"/>
      <c r="D104" s="20">
        <v>20.669391632080078</v>
      </c>
      <c r="E104" s="35"/>
      <c r="F104" s="34"/>
      <c r="G104" s="35"/>
      <c r="H104" s="35"/>
      <c r="I104" s="35"/>
      <c r="J104" s="35"/>
      <c r="K104" s="35"/>
      <c r="L104" s="34"/>
      <c r="M104" s="34"/>
      <c r="N104" s="34"/>
      <c r="O104" s="34"/>
      <c r="P104" s="34"/>
      <c r="Q104" s="34"/>
      <c r="R104" s="34"/>
      <c r="S104" s="28"/>
    </row>
    <row r="105" spans="1:19" x14ac:dyDescent="0.3">
      <c r="A105" s="30" t="s">
        <v>4</v>
      </c>
      <c r="B105" s="34"/>
      <c r="C105" s="34" t="s">
        <v>0</v>
      </c>
      <c r="D105" s="19">
        <v>19.627378459999999</v>
      </c>
      <c r="E105" s="36">
        <f>AVERAGE(D105:D107)</f>
        <v>19.441128410000001</v>
      </c>
      <c r="F105" s="34"/>
      <c r="G105" s="33">
        <f>F99-E105</f>
        <v>0.79648208810329635</v>
      </c>
      <c r="H105" s="33">
        <f>2^G105</f>
        <v>1.7368607441717749</v>
      </c>
      <c r="I105" s="33">
        <f>H87</f>
        <v>1.5552037591833092</v>
      </c>
      <c r="J105" s="33">
        <f>H105/I105</f>
        <v>1.1168059065674198</v>
      </c>
      <c r="K105" s="33">
        <f>LOG(J105,2)</f>
        <v>0.15937847681152029</v>
      </c>
      <c r="L105" s="34"/>
      <c r="M105" s="34"/>
      <c r="N105" s="34"/>
      <c r="O105" s="34"/>
      <c r="P105" s="34"/>
      <c r="Q105" s="34"/>
      <c r="R105" s="34"/>
      <c r="S105" s="28"/>
    </row>
    <row r="106" spans="1:19" x14ac:dyDescent="0.3">
      <c r="A106" s="31"/>
      <c r="B106" s="34"/>
      <c r="C106" s="34"/>
      <c r="D106" s="19">
        <v>19.48644638</v>
      </c>
      <c r="E106" s="37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28"/>
    </row>
    <row r="107" spans="1:19" x14ac:dyDescent="0.3">
      <c r="A107" s="32"/>
      <c r="B107" s="34"/>
      <c r="C107" s="35"/>
      <c r="D107" s="20">
        <v>19.20956039</v>
      </c>
      <c r="E107" s="38"/>
      <c r="F107" s="34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43"/>
    </row>
    <row r="108" spans="1:19" x14ac:dyDescent="0.3">
      <c r="A108" s="30" t="s">
        <v>3</v>
      </c>
      <c r="B108" s="34"/>
      <c r="C108" s="33" t="s">
        <v>0</v>
      </c>
      <c r="D108" s="21">
        <v>21.19377326965332</v>
      </c>
      <c r="E108" s="36">
        <f>AVERAGE(D108:D110)</f>
        <v>21.033774693806965</v>
      </c>
      <c r="F108" s="34"/>
      <c r="G108" s="33">
        <f>F99-E108</f>
        <v>-0.79616419570366759</v>
      </c>
      <c r="H108" s="33">
        <f>2^G108</f>
        <v>0.57587827570798866</v>
      </c>
      <c r="I108" s="33">
        <f>H90</f>
        <v>0.57541044528016683</v>
      </c>
      <c r="J108" s="33">
        <f>H108/I108</f>
        <v>1.0008130377744431</v>
      </c>
      <c r="K108" s="33">
        <f>LOG(J108,2)</f>
        <v>1.1724889908859108E-3</v>
      </c>
      <c r="L108" s="34">
        <f>GEOMEAN(J108:J116)</f>
        <v>0.54905431690157214</v>
      </c>
      <c r="M108" s="34">
        <f>LOG(L108,2)</f>
        <v>-0.86497921551432211</v>
      </c>
      <c r="N108" s="34">
        <f>_xlfn.STDEV.P(K108:K116)</f>
        <v>0.7727213980428107</v>
      </c>
      <c r="O108" s="34">
        <f>N108/SQRT(3)</f>
        <v>0.44613090716860077</v>
      </c>
      <c r="P108" s="34">
        <f>2^(M108-O108)</f>
        <v>0.4030106522747357</v>
      </c>
      <c r="Q108" s="34">
        <f>2^(M108+O108)</f>
        <v>0.74802152550236745</v>
      </c>
      <c r="R108" s="34">
        <f>L108-P108</f>
        <v>0.14604366462683643</v>
      </c>
      <c r="S108" s="28">
        <f>Q108-L108</f>
        <v>0.19896720860079531</v>
      </c>
    </row>
    <row r="109" spans="1:19" x14ac:dyDescent="0.3">
      <c r="A109" s="31"/>
      <c r="B109" s="34"/>
      <c r="C109" s="34"/>
      <c r="D109" s="19">
        <v>20.979511260986328</v>
      </c>
      <c r="E109" s="37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8"/>
    </row>
    <row r="110" spans="1:19" x14ac:dyDescent="0.3">
      <c r="A110" s="32"/>
      <c r="B110" s="34"/>
      <c r="C110" s="35"/>
      <c r="D110" s="20">
        <v>20.92803955078125</v>
      </c>
      <c r="E110" s="38"/>
      <c r="F110" s="34"/>
      <c r="G110" s="35"/>
      <c r="H110" s="35"/>
      <c r="I110" s="35"/>
      <c r="J110" s="35"/>
      <c r="K110" s="35"/>
      <c r="L110" s="34"/>
      <c r="M110" s="34"/>
      <c r="N110" s="34"/>
      <c r="O110" s="34"/>
      <c r="P110" s="34"/>
      <c r="Q110" s="34"/>
      <c r="R110" s="34"/>
      <c r="S110" s="28"/>
    </row>
    <row r="111" spans="1:19" x14ac:dyDescent="0.3">
      <c r="A111" s="30" t="s">
        <v>2</v>
      </c>
      <c r="B111" s="34"/>
      <c r="C111" s="33" t="s">
        <v>0</v>
      </c>
      <c r="D111" s="21">
        <v>23.892177581787109</v>
      </c>
      <c r="E111" s="36">
        <f>AVERAGE(D111:D113)</f>
        <v>23.44884427388509</v>
      </c>
      <c r="F111" s="34"/>
      <c r="G111" s="33">
        <f>F99-E111</f>
        <v>-3.2112337757817926</v>
      </c>
      <c r="H111" s="33">
        <f>2^G111</f>
        <v>0.10797477566417708</v>
      </c>
      <c r="I111" s="33">
        <f>H93</f>
        <v>0.39608129594112124</v>
      </c>
      <c r="J111" s="33">
        <f>H111/I111</f>
        <v>0.27260761053515609</v>
      </c>
      <c r="K111" s="33">
        <f>LOG(J111,2)</f>
        <v>-1.8751022556787085</v>
      </c>
      <c r="L111" s="34"/>
      <c r="M111" s="34"/>
      <c r="N111" s="34"/>
      <c r="O111" s="34"/>
      <c r="P111" s="34"/>
      <c r="Q111" s="34"/>
      <c r="R111" s="34"/>
      <c r="S111" s="28"/>
    </row>
    <row r="112" spans="1:19" x14ac:dyDescent="0.3">
      <c r="A112" s="31"/>
      <c r="B112" s="34"/>
      <c r="C112" s="34"/>
      <c r="D112" s="19">
        <v>23.468372344970703</v>
      </c>
      <c r="E112" s="37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28"/>
    </row>
    <row r="113" spans="1:19" x14ac:dyDescent="0.3">
      <c r="A113" s="32"/>
      <c r="B113" s="34"/>
      <c r="C113" s="35"/>
      <c r="D113" s="20">
        <v>22.985982894897461</v>
      </c>
      <c r="E113" s="38"/>
      <c r="F113" s="34"/>
      <c r="G113" s="35"/>
      <c r="H113" s="35"/>
      <c r="I113" s="35"/>
      <c r="J113" s="35"/>
      <c r="K113" s="35"/>
      <c r="L113" s="34"/>
      <c r="M113" s="34"/>
      <c r="N113" s="34"/>
      <c r="O113" s="34"/>
      <c r="P113" s="34"/>
      <c r="Q113" s="34"/>
      <c r="R113" s="34"/>
      <c r="S113" s="28"/>
    </row>
    <row r="114" spans="1:19" x14ac:dyDescent="0.3">
      <c r="A114" s="31" t="s">
        <v>1</v>
      </c>
      <c r="B114" s="34"/>
      <c r="C114" s="34" t="s">
        <v>0</v>
      </c>
      <c r="D114" s="19">
        <v>20.391693119999999</v>
      </c>
      <c r="E114" s="34">
        <f>AVERAGE(D114:D116)</f>
        <v>20.309930803333334</v>
      </c>
      <c r="F114" s="34"/>
      <c r="G114" s="34">
        <f>F99-E114</f>
        <v>-7.2320305230036297E-2</v>
      </c>
      <c r="H114" s="34">
        <f>2^G114</f>
        <v>0.95110708936067512</v>
      </c>
      <c r="I114" s="34">
        <f>H96</f>
        <v>1.5677413663848101</v>
      </c>
      <c r="J114" s="34">
        <f>H114/I114</f>
        <v>0.60667346652586895</v>
      </c>
      <c r="K114" s="34">
        <f>LOG(J114,2)</f>
        <v>-0.72100787985514359</v>
      </c>
      <c r="L114" s="34"/>
      <c r="M114" s="34"/>
      <c r="N114" s="34"/>
      <c r="O114" s="34"/>
      <c r="P114" s="34"/>
      <c r="Q114" s="34"/>
      <c r="R114" s="34"/>
      <c r="S114" s="28"/>
    </row>
    <row r="115" spans="1:19" x14ac:dyDescent="0.3">
      <c r="A115" s="31"/>
      <c r="B115" s="34"/>
      <c r="C115" s="34"/>
      <c r="D115" s="19">
        <v>20.30720711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28"/>
    </row>
    <row r="116" spans="1:19" ht="15" thickBot="1" x14ac:dyDescent="0.35">
      <c r="A116" s="40"/>
      <c r="B116" s="39"/>
      <c r="C116" s="39"/>
      <c r="D116" s="22">
        <v>20.230892180000001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29"/>
    </row>
  </sheetData>
  <mergeCells count="297">
    <mergeCell ref="H5:H7"/>
    <mergeCell ref="I5:S22"/>
    <mergeCell ref="A8:A10"/>
    <mergeCell ref="C8:C10"/>
    <mergeCell ref="E8:E10"/>
    <mergeCell ref="G8:G10"/>
    <mergeCell ref="H8:H10"/>
    <mergeCell ref="A11:A13"/>
    <mergeCell ref="C11:C13"/>
    <mergeCell ref="E11:E13"/>
    <mergeCell ref="A5:A7"/>
    <mergeCell ref="B5:B22"/>
    <mergeCell ref="C5:C7"/>
    <mergeCell ref="E5:E7"/>
    <mergeCell ref="F5:F22"/>
    <mergeCell ref="G5:G7"/>
    <mergeCell ref="G11:G13"/>
    <mergeCell ref="A17:A19"/>
    <mergeCell ref="C17:C19"/>
    <mergeCell ref="E17:E19"/>
    <mergeCell ref="G17:G19"/>
    <mergeCell ref="H17:H19"/>
    <mergeCell ref="A20:A22"/>
    <mergeCell ref="C20:C22"/>
    <mergeCell ref="E20:E22"/>
    <mergeCell ref="G20:G22"/>
    <mergeCell ref="H20:H22"/>
    <mergeCell ref="H11:H13"/>
    <mergeCell ref="A14:A16"/>
    <mergeCell ref="C14:C16"/>
    <mergeCell ref="E14:E16"/>
    <mergeCell ref="G14:G16"/>
    <mergeCell ref="H14:H16"/>
    <mergeCell ref="A23:A25"/>
    <mergeCell ref="B23:B40"/>
    <mergeCell ref="C23:C25"/>
    <mergeCell ref="E23:E25"/>
    <mergeCell ref="F23:F40"/>
    <mergeCell ref="G23:G25"/>
    <mergeCell ref="A26:A28"/>
    <mergeCell ref="C26:C28"/>
    <mergeCell ref="E26:E28"/>
    <mergeCell ref="G26:G28"/>
    <mergeCell ref="A32:A34"/>
    <mergeCell ref="C32:C34"/>
    <mergeCell ref="E32:E34"/>
    <mergeCell ref="G32:G34"/>
    <mergeCell ref="R23:R31"/>
    <mergeCell ref="S23:S31"/>
    <mergeCell ref="H23:H25"/>
    <mergeCell ref="I23:I25"/>
    <mergeCell ref="J23:J25"/>
    <mergeCell ref="K23:K25"/>
    <mergeCell ref="L23:L31"/>
    <mergeCell ref="M23:M31"/>
    <mergeCell ref="H26:H28"/>
    <mergeCell ref="I26:I28"/>
    <mergeCell ref="J26:J28"/>
    <mergeCell ref="K26:K28"/>
    <mergeCell ref="H32:H34"/>
    <mergeCell ref="I32:I34"/>
    <mergeCell ref="J32:J34"/>
    <mergeCell ref="K32:K34"/>
    <mergeCell ref="A29:A31"/>
    <mergeCell ref="C29:C31"/>
    <mergeCell ref="E29:E31"/>
    <mergeCell ref="G29:G31"/>
    <mergeCell ref="H29:H31"/>
    <mergeCell ref="I29:I31"/>
    <mergeCell ref="J35:J37"/>
    <mergeCell ref="K35:K37"/>
    <mergeCell ref="L32:L40"/>
    <mergeCell ref="M32:M40"/>
    <mergeCell ref="N32:N40"/>
    <mergeCell ref="O32:O40"/>
    <mergeCell ref="P32:P40"/>
    <mergeCell ref="Q32:Q40"/>
    <mergeCell ref="J29:J31"/>
    <mergeCell ref="K29:K31"/>
    <mergeCell ref="N23:N31"/>
    <mergeCell ref="O23:O31"/>
    <mergeCell ref="P23:P31"/>
    <mergeCell ref="Q23:Q31"/>
    <mergeCell ref="J38:J40"/>
    <mergeCell ref="K38:K40"/>
    <mergeCell ref="A43:A45"/>
    <mergeCell ref="B43:B60"/>
    <mergeCell ref="C43:C45"/>
    <mergeCell ref="E43:E45"/>
    <mergeCell ref="F43:F60"/>
    <mergeCell ref="G43:G45"/>
    <mergeCell ref="H43:H45"/>
    <mergeCell ref="I43:S60"/>
    <mergeCell ref="A38:A40"/>
    <mergeCell ref="C38:C40"/>
    <mergeCell ref="E38:E40"/>
    <mergeCell ref="G38:G40"/>
    <mergeCell ref="H38:H40"/>
    <mergeCell ref="I38:I40"/>
    <mergeCell ref="R32:R40"/>
    <mergeCell ref="S32:S40"/>
    <mergeCell ref="A35:A37"/>
    <mergeCell ref="C35:C37"/>
    <mergeCell ref="E35:E37"/>
    <mergeCell ref="G35:G37"/>
    <mergeCell ref="H35:H37"/>
    <mergeCell ref="I35:I37"/>
    <mergeCell ref="A46:A48"/>
    <mergeCell ref="C46:C48"/>
    <mergeCell ref="E46:E48"/>
    <mergeCell ref="G46:G48"/>
    <mergeCell ref="H46:H48"/>
    <mergeCell ref="A49:A51"/>
    <mergeCell ref="C49:C51"/>
    <mergeCell ref="E49:E51"/>
    <mergeCell ref="G49:G51"/>
    <mergeCell ref="H49:H51"/>
    <mergeCell ref="A52:A54"/>
    <mergeCell ref="C52:C54"/>
    <mergeCell ref="E52:E54"/>
    <mergeCell ref="G52:G54"/>
    <mergeCell ref="H52:H54"/>
    <mergeCell ref="A55:A57"/>
    <mergeCell ref="C55:C57"/>
    <mergeCell ref="E55:E57"/>
    <mergeCell ref="G55:G57"/>
    <mergeCell ref="H55:H57"/>
    <mergeCell ref="I61:I63"/>
    <mergeCell ref="J61:J63"/>
    <mergeCell ref="K61:K63"/>
    <mergeCell ref="L61:L69"/>
    <mergeCell ref="K67:K69"/>
    <mergeCell ref="A58:A60"/>
    <mergeCell ref="C58:C60"/>
    <mergeCell ref="E58:E60"/>
    <mergeCell ref="G58:G60"/>
    <mergeCell ref="H58:H60"/>
    <mergeCell ref="A61:A63"/>
    <mergeCell ref="B61:B78"/>
    <mergeCell ref="C61:C63"/>
    <mergeCell ref="E61:E63"/>
    <mergeCell ref="F61:F78"/>
    <mergeCell ref="C67:C69"/>
    <mergeCell ref="E67:E69"/>
    <mergeCell ref="G67:G69"/>
    <mergeCell ref="H67:H69"/>
    <mergeCell ref="I67:I69"/>
    <mergeCell ref="J67:J69"/>
    <mergeCell ref="S61:S69"/>
    <mergeCell ref="A64:A66"/>
    <mergeCell ref="C64:C66"/>
    <mergeCell ref="E64:E66"/>
    <mergeCell ref="G64:G66"/>
    <mergeCell ref="H64:H66"/>
    <mergeCell ref="I64:I66"/>
    <mergeCell ref="J64:J66"/>
    <mergeCell ref="K64:K66"/>
    <mergeCell ref="A67:A69"/>
    <mergeCell ref="M61:M69"/>
    <mergeCell ref="N61:N69"/>
    <mergeCell ref="O61:O69"/>
    <mergeCell ref="P61:P69"/>
    <mergeCell ref="Q61:Q69"/>
    <mergeCell ref="R61:R69"/>
    <mergeCell ref="G61:G63"/>
    <mergeCell ref="H61:H63"/>
    <mergeCell ref="A73:A75"/>
    <mergeCell ref="C73:C75"/>
    <mergeCell ref="E73:E75"/>
    <mergeCell ref="G73:G75"/>
    <mergeCell ref="H73:H75"/>
    <mergeCell ref="I73:I75"/>
    <mergeCell ref="J70:J72"/>
    <mergeCell ref="K70:K72"/>
    <mergeCell ref="L70:L78"/>
    <mergeCell ref="J73:J75"/>
    <mergeCell ref="K73:K75"/>
    <mergeCell ref="J76:J78"/>
    <mergeCell ref="K76:K78"/>
    <mergeCell ref="A70:A72"/>
    <mergeCell ref="C70:C72"/>
    <mergeCell ref="E70:E72"/>
    <mergeCell ref="G70:G72"/>
    <mergeCell ref="H70:H72"/>
    <mergeCell ref="I70:I72"/>
    <mergeCell ref="A76:A78"/>
    <mergeCell ref="C76:C78"/>
    <mergeCell ref="E76:E78"/>
    <mergeCell ref="G76:G78"/>
    <mergeCell ref="H76:H78"/>
    <mergeCell ref="I76:I78"/>
    <mergeCell ref="P70:P78"/>
    <mergeCell ref="Q70:Q78"/>
    <mergeCell ref="R70:R78"/>
    <mergeCell ref="H81:H83"/>
    <mergeCell ref="I81:S98"/>
    <mergeCell ref="H96:H98"/>
    <mergeCell ref="H87:H89"/>
    <mergeCell ref="S70:S78"/>
    <mergeCell ref="M70:M78"/>
    <mergeCell ref="N70:N78"/>
    <mergeCell ref="O70:O78"/>
    <mergeCell ref="A84:A86"/>
    <mergeCell ref="C84:C86"/>
    <mergeCell ref="E84:E86"/>
    <mergeCell ref="G84:G86"/>
    <mergeCell ref="H84:H86"/>
    <mergeCell ref="A87:A89"/>
    <mergeCell ref="C87:C89"/>
    <mergeCell ref="E87:E89"/>
    <mergeCell ref="A81:A83"/>
    <mergeCell ref="B81:B98"/>
    <mergeCell ref="C81:C83"/>
    <mergeCell ref="E81:E83"/>
    <mergeCell ref="F81:F98"/>
    <mergeCell ref="G81:G83"/>
    <mergeCell ref="G87:G89"/>
    <mergeCell ref="A93:A95"/>
    <mergeCell ref="C93:C95"/>
    <mergeCell ref="E93:E95"/>
    <mergeCell ref="G93:G95"/>
    <mergeCell ref="H93:H95"/>
    <mergeCell ref="A96:A98"/>
    <mergeCell ref="C96:C98"/>
    <mergeCell ref="E96:E98"/>
    <mergeCell ref="G96:G98"/>
    <mergeCell ref="A90:A92"/>
    <mergeCell ref="C90:C92"/>
    <mergeCell ref="E90:E92"/>
    <mergeCell ref="G90:G92"/>
    <mergeCell ref="H90:H92"/>
    <mergeCell ref="A99:A101"/>
    <mergeCell ref="B99:B116"/>
    <mergeCell ref="C99:C101"/>
    <mergeCell ref="E99:E101"/>
    <mergeCell ref="F99:F116"/>
    <mergeCell ref="G99:G101"/>
    <mergeCell ref="A102:A104"/>
    <mergeCell ref="C102:C104"/>
    <mergeCell ref="E102:E104"/>
    <mergeCell ref="G102:G104"/>
    <mergeCell ref="A108:A110"/>
    <mergeCell ref="C108:C110"/>
    <mergeCell ref="E108:E110"/>
    <mergeCell ref="G108:G110"/>
    <mergeCell ref="H108:H110"/>
    <mergeCell ref="N99:N107"/>
    <mergeCell ref="O99:O107"/>
    <mergeCell ref="P99:P107"/>
    <mergeCell ref="Q99:Q107"/>
    <mergeCell ref="R99:R107"/>
    <mergeCell ref="S99:S107"/>
    <mergeCell ref="H99:H101"/>
    <mergeCell ref="I99:I101"/>
    <mergeCell ref="J99:J101"/>
    <mergeCell ref="K99:K101"/>
    <mergeCell ref="L99:L107"/>
    <mergeCell ref="M99:M107"/>
    <mergeCell ref="H102:H104"/>
    <mergeCell ref="I102:I104"/>
    <mergeCell ref="J102:J104"/>
    <mergeCell ref="K102:K104"/>
    <mergeCell ref="J105:J107"/>
    <mergeCell ref="K105:K107"/>
    <mergeCell ref="I108:I110"/>
    <mergeCell ref="J108:J110"/>
    <mergeCell ref="K108:K110"/>
    <mergeCell ref="A105:A107"/>
    <mergeCell ref="C105:C107"/>
    <mergeCell ref="E105:E107"/>
    <mergeCell ref="G105:G107"/>
    <mergeCell ref="H105:H107"/>
    <mergeCell ref="I105:I107"/>
    <mergeCell ref="S108:S116"/>
    <mergeCell ref="A111:A113"/>
    <mergeCell ref="C111:C113"/>
    <mergeCell ref="E111:E113"/>
    <mergeCell ref="G111:G113"/>
    <mergeCell ref="H111:H113"/>
    <mergeCell ref="I111:I113"/>
    <mergeCell ref="J111:J113"/>
    <mergeCell ref="K111:K113"/>
    <mergeCell ref="L108:L116"/>
    <mergeCell ref="M108:M116"/>
    <mergeCell ref="N108:N116"/>
    <mergeCell ref="O108:O116"/>
    <mergeCell ref="P108:P116"/>
    <mergeCell ref="Q108:Q116"/>
    <mergeCell ref="J114:J116"/>
    <mergeCell ref="K114:K116"/>
    <mergeCell ref="A114:A116"/>
    <mergeCell ref="C114:C116"/>
    <mergeCell ref="E114:E116"/>
    <mergeCell ref="G114:G116"/>
    <mergeCell ref="H114:H116"/>
    <mergeCell ref="I114:I116"/>
    <mergeCell ref="R108:R1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2AA3-D233-4257-ACEA-54638B8FD797}">
  <dimension ref="A2:S231"/>
  <sheetViews>
    <sheetView zoomScale="60" zoomScaleNormal="60" workbookViewId="0">
      <selection activeCell="W40" sqref="W40"/>
    </sheetView>
  </sheetViews>
  <sheetFormatPr defaultRowHeight="14.4" x14ac:dyDescent="0.3"/>
  <cols>
    <col min="2" max="2" width="15.21875" customWidth="1"/>
    <col min="19" max="19" width="33.77734375" bestFit="1" customWidth="1"/>
  </cols>
  <sheetData>
    <row r="2" spans="1:19" x14ac:dyDescent="0.3">
      <c r="A2" t="s">
        <v>76</v>
      </c>
    </row>
    <row r="3" spans="1:19" ht="15" thickBot="1" x14ac:dyDescent="0.35"/>
    <row r="4" spans="1:19" ht="15" thickBot="1" x14ac:dyDescent="0.35">
      <c r="A4" s="4" t="s">
        <v>25</v>
      </c>
      <c r="B4" s="6" t="s">
        <v>28</v>
      </c>
      <c r="C4" s="6" t="s">
        <v>24</v>
      </c>
      <c r="D4" s="6" t="s">
        <v>23</v>
      </c>
      <c r="E4" s="6" t="s">
        <v>22</v>
      </c>
      <c r="F4" s="6" t="s">
        <v>21</v>
      </c>
      <c r="G4" s="6" t="s">
        <v>20</v>
      </c>
      <c r="H4" s="6" t="s">
        <v>19</v>
      </c>
      <c r="I4" s="6" t="s">
        <v>18</v>
      </c>
      <c r="J4" s="6" t="s">
        <v>17</v>
      </c>
      <c r="K4" s="13" t="s">
        <v>16</v>
      </c>
      <c r="L4" s="13" t="s">
        <v>15</v>
      </c>
      <c r="M4" s="13" t="s">
        <v>14</v>
      </c>
      <c r="N4" s="13" t="s">
        <v>13</v>
      </c>
      <c r="O4" s="13" t="s">
        <v>12</v>
      </c>
      <c r="P4" s="13" t="s">
        <v>11</v>
      </c>
      <c r="Q4" s="13" t="s">
        <v>10</v>
      </c>
      <c r="R4" s="13" t="s">
        <v>9</v>
      </c>
      <c r="S4" s="12" t="s">
        <v>8</v>
      </c>
    </row>
    <row r="5" spans="1:19" x14ac:dyDescent="0.3">
      <c r="A5" s="44" t="s">
        <v>6</v>
      </c>
      <c r="B5" s="41" t="s">
        <v>27</v>
      </c>
      <c r="C5" s="41" t="s">
        <v>7</v>
      </c>
      <c r="D5" s="18">
        <v>15.289475440979004</v>
      </c>
      <c r="E5" s="41">
        <f>AVERAGE(D5:D7)</f>
        <v>15.31071917215983</v>
      </c>
      <c r="F5" s="41">
        <f>AVERAGE(E5:E11)</f>
        <v>15.565986315409333</v>
      </c>
      <c r="G5" s="41">
        <f>F5-E5</f>
        <v>0.25526714324950284</v>
      </c>
      <c r="H5" s="41">
        <f>2^G5</f>
        <v>1.1935567329819061</v>
      </c>
      <c r="I5" s="41"/>
      <c r="J5" s="46"/>
      <c r="K5" s="46"/>
      <c r="L5" s="46"/>
      <c r="M5" s="46"/>
      <c r="N5" s="46"/>
      <c r="O5" s="46"/>
      <c r="P5" s="46"/>
      <c r="Q5" s="46"/>
      <c r="R5" s="46"/>
      <c r="S5" s="47"/>
    </row>
    <row r="6" spans="1:19" x14ac:dyDescent="0.3">
      <c r="A6" s="31"/>
      <c r="B6" s="34"/>
      <c r="C6" s="34"/>
      <c r="D6" s="19">
        <v>15.296730041503906</v>
      </c>
      <c r="E6" s="34"/>
      <c r="F6" s="34"/>
      <c r="G6" s="34"/>
      <c r="H6" s="34"/>
      <c r="I6" s="34"/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x14ac:dyDescent="0.3">
      <c r="A7" s="32"/>
      <c r="B7" s="34"/>
      <c r="C7" s="35"/>
      <c r="D7" s="20">
        <v>15.345952033996582</v>
      </c>
      <c r="E7" s="35"/>
      <c r="F7" s="34"/>
      <c r="G7" s="35"/>
      <c r="H7" s="35"/>
      <c r="I7" s="34"/>
      <c r="J7" s="48"/>
      <c r="K7" s="48"/>
      <c r="L7" s="48"/>
      <c r="M7" s="48"/>
      <c r="N7" s="48"/>
      <c r="O7" s="48"/>
      <c r="P7" s="48"/>
      <c r="Q7" s="48"/>
      <c r="R7" s="48"/>
      <c r="S7" s="49"/>
    </row>
    <row r="8" spans="1:19" x14ac:dyDescent="0.3">
      <c r="A8" s="30" t="s">
        <v>5</v>
      </c>
      <c r="B8" s="34"/>
      <c r="C8" s="33" t="s">
        <v>7</v>
      </c>
      <c r="D8" s="10">
        <v>15.4617910385131</v>
      </c>
      <c r="E8" s="33">
        <f>AVERAGE(D8:D10)</f>
        <v>15.458635965983044</v>
      </c>
      <c r="F8" s="34"/>
      <c r="G8" s="33">
        <f>F5-E8</f>
        <v>0.10735034942628907</v>
      </c>
      <c r="H8" s="33">
        <f>2^G8</f>
        <v>1.0772479473270156</v>
      </c>
      <c r="I8" s="34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x14ac:dyDescent="0.3">
      <c r="A9" s="31"/>
      <c r="B9" s="34"/>
      <c r="C9" s="34"/>
      <c r="D9" s="8">
        <v>15.487789154052734</v>
      </c>
      <c r="E9" s="34"/>
      <c r="F9" s="34"/>
      <c r="G9" s="34"/>
      <c r="H9" s="34"/>
      <c r="I9" s="34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19" x14ac:dyDescent="0.3">
      <c r="A10" s="32"/>
      <c r="B10" s="34"/>
      <c r="C10" s="35"/>
      <c r="D10" s="9">
        <v>15.426327705383301</v>
      </c>
      <c r="E10" s="35"/>
      <c r="F10" s="34"/>
      <c r="G10" s="35"/>
      <c r="H10" s="35"/>
      <c r="I10" s="34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1:19" x14ac:dyDescent="0.3">
      <c r="A11" s="30" t="s">
        <v>4</v>
      </c>
      <c r="B11" s="34"/>
      <c r="C11" s="33" t="s">
        <v>7</v>
      </c>
      <c r="D11" s="10">
        <v>15.86806583404541</v>
      </c>
      <c r="E11" s="33">
        <f>AVERAGE(D11:D13)</f>
        <v>15.928603808085123</v>
      </c>
      <c r="F11" s="34"/>
      <c r="G11" s="33">
        <f>F5-E11</f>
        <v>-0.36261749267579013</v>
      </c>
      <c r="H11" s="33">
        <f>2^G11</f>
        <v>0.77775221700632835</v>
      </c>
      <c r="I11" s="34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1:19" x14ac:dyDescent="0.3">
      <c r="A12" s="31"/>
      <c r="B12" s="34"/>
      <c r="C12" s="34"/>
      <c r="D12" s="8">
        <v>15.9737548828125</v>
      </c>
      <c r="E12" s="34"/>
      <c r="F12" s="34"/>
      <c r="G12" s="34"/>
      <c r="H12" s="34"/>
      <c r="I12" s="34"/>
      <c r="J12" s="48"/>
      <c r="K12" s="48"/>
      <c r="L12" s="48"/>
      <c r="M12" s="48"/>
      <c r="N12" s="48"/>
      <c r="O12" s="48"/>
      <c r="P12" s="48"/>
      <c r="Q12" s="48"/>
      <c r="R12" s="48"/>
      <c r="S12" s="49"/>
    </row>
    <row r="13" spans="1:19" x14ac:dyDescent="0.3">
      <c r="A13" s="32"/>
      <c r="B13" s="34"/>
      <c r="C13" s="35"/>
      <c r="D13" s="9">
        <v>15.943990707397461</v>
      </c>
      <c r="E13" s="35"/>
      <c r="F13" s="34"/>
      <c r="G13" s="35"/>
      <c r="H13" s="35"/>
      <c r="I13" s="34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1:19" x14ac:dyDescent="0.3">
      <c r="A14" s="30" t="s">
        <v>3</v>
      </c>
      <c r="B14" s="34"/>
      <c r="C14" s="33" t="s">
        <v>7</v>
      </c>
      <c r="D14" s="10">
        <v>14.926389694213867</v>
      </c>
      <c r="E14" s="33">
        <f>AVERAGE(D14:D16)</f>
        <v>14.863679250081381</v>
      </c>
      <c r="F14" s="34"/>
      <c r="G14" s="33">
        <f>F5-E14</f>
        <v>0.70230706532795217</v>
      </c>
      <c r="H14" s="33">
        <f>2^G14</f>
        <v>1.6271046747565612</v>
      </c>
      <c r="I14" s="34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1:19" x14ac:dyDescent="0.3">
      <c r="A15" s="31"/>
      <c r="B15" s="34"/>
      <c r="C15" s="34"/>
      <c r="D15" s="8">
        <v>14.801663398742676</v>
      </c>
      <c r="E15" s="34"/>
      <c r="F15" s="34"/>
      <c r="G15" s="34"/>
      <c r="H15" s="34"/>
      <c r="I15" s="34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1:19" x14ac:dyDescent="0.3">
      <c r="A16" s="32"/>
      <c r="B16" s="34"/>
      <c r="C16" s="35"/>
      <c r="D16" s="9">
        <v>14.862984657287598</v>
      </c>
      <c r="E16" s="35"/>
      <c r="F16" s="34"/>
      <c r="G16" s="35"/>
      <c r="H16" s="35"/>
      <c r="I16" s="34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1:19" x14ac:dyDescent="0.3">
      <c r="A17" s="30" t="s">
        <v>2</v>
      </c>
      <c r="B17" s="34"/>
      <c r="C17" s="33" t="s">
        <v>7</v>
      </c>
      <c r="D17" s="10">
        <v>14.493367195129395</v>
      </c>
      <c r="E17" s="33">
        <f>AVERAGE(D17:D19)</f>
        <v>14.519250869750977</v>
      </c>
      <c r="F17" s="34"/>
      <c r="G17" s="33">
        <f>F5-E17</f>
        <v>1.0467354456583564</v>
      </c>
      <c r="H17" s="33">
        <f>2^G17</f>
        <v>2.0658499152060132</v>
      </c>
      <c r="I17" s="34"/>
      <c r="J17" s="48"/>
      <c r="K17" s="48"/>
      <c r="L17" s="48"/>
      <c r="M17" s="48"/>
      <c r="N17" s="48"/>
      <c r="O17" s="48"/>
      <c r="P17" s="48"/>
      <c r="Q17" s="48"/>
      <c r="R17" s="48"/>
      <c r="S17" s="49"/>
    </row>
    <row r="18" spans="1:19" x14ac:dyDescent="0.3">
      <c r="A18" s="31"/>
      <c r="B18" s="34"/>
      <c r="C18" s="34"/>
      <c r="D18" s="8">
        <v>14.52578067779541</v>
      </c>
      <c r="E18" s="34"/>
      <c r="F18" s="34"/>
      <c r="G18" s="34"/>
      <c r="H18" s="34"/>
      <c r="I18" s="34"/>
      <c r="J18" s="48"/>
      <c r="K18" s="48"/>
      <c r="L18" s="48"/>
      <c r="M18" s="48"/>
      <c r="N18" s="48"/>
      <c r="O18" s="48"/>
      <c r="P18" s="48"/>
      <c r="Q18" s="48"/>
      <c r="R18" s="48"/>
      <c r="S18" s="49"/>
    </row>
    <row r="19" spans="1:19" x14ac:dyDescent="0.3">
      <c r="A19" s="32"/>
      <c r="B19" s="34"/>
      <c r="C19" s="35"/>
      <c r="D19" s="9">
        <v>14.538604736328125</v>
      </c>
      <c r="E19" s="35"/>
      <c r="F19" s="34"/>
      <c r="G19" s="35"/>
      <c r="H19" s="35"/>
      <c r="I19" s="34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1:19" x14ac:dyDescent="0.3">
      <c r="A20" s="31" t="s">
        <v>1</v>
      </c>
      <c r="B20" s="34"/>
      <c r="C20" s="34" t="s">
        <v>7</v>
      </c>
      <c r="D20" s="8">
        <v>16.374547958374023</v>
      </c>
      <c r="E20" s="34">
        <f>AVERAGE(D20:D22)</f>
        <v>16.349163691202801</v>
      </c>
      <c r="F20" s="34"/>
      <c r="G20" s="34">
        <f>F5-E20</f>
        <v>-0.78317737579346769</v>
      </c>
      <c r="H20" s="34">
        <f>2^G20</f>
        <v>0.58108560632632611</v>
      </c>
      <c r="I20" s="34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1:19" x14ac:dyDescent="0.3">
      <c r="A21" s="31"/>
      <c r="B21" s="34"/>
      <c r="C21" s="34"/>
      <c r="D21" s="8">
        <v>16.430997848510742</v>
      </c>
      <c r="E21" s="34"/>
      <c r="F21" s="34"/>
      <c r="G21" s="34"/>
      <c r="H21" s="34"/>
      <c r="I21" s="34"/>
      <c r="J21" s="48"/>
      <c r="K21" s="48"/>
      <c r="L21" s="48"/>
      <c r="M21" s="48"/>
      <c r="N21" s="48"/>
      <c r="O21" s="48"/>
      <c r="P21" s="48"/>
      <c r="Q21" s="48"/>
      <c r="R21" s="48"/>
      <c r="S21" s="49"/>
    </row>
    <row r="22" spans="1:19" ht="15" thickBot="1" x14ac:dyDescent="0.35">
      <c r="A22" s="40"/>
      <c r="B22" s="39"/>
      <c r="C22" s="39"/>
      <c r="D22" s="11">
        <v>16.241945266723633</v>
      </c>
      <c r="E22" s="39"/>
      <c r="F22" s="39"/>
      <c r="G22" s="39"/>
      <c r="H22" s="39"/>
      <c r="I22" s="39"/>
      <c r="J22" s="50"/>
      <c r="K22" s="50"/>
      <c r="L22" s="50"/>
      <c r="M22" s="50"/>
      <c r="N22" s="50"/>
      <c r="O22" s="50"/>
      <c r="P22" s="50"/>
      <c r="Q22" s="50"/>
      <c r="R22" s="50"/>
      <c r="S22" s="51"/>
    </row>
    <row r="23" spans="1:19" x14ac:dyDescent="0.3">
      <c r="A23" s="44" t="s">
        <v>6</v>
      </c>
      <c r="B23" s="34" t="s">
        <v>26</v>
      </c>
      <c r="C23" s="41" t="s">
        <v>0</v>
      </c>
      <c r="D23" s="18">
        <v>19.557432174682617</v>
      </c>
      <c r="E23" s="41">
        <f>AVERAGE(D23:D25)</f>
        <v>19.571648915608723</v>
      </c>
      <c r="F23" s="34">
        <f>AVERAGE(E23:E29)</f>
        <v>19.845422532823349</v>
      </c>
      <c r="G23" s="41">
        <f>F23-E23</f>
        <v>0.27377361721462634</v>
      </c>
      <c r="H23" s="41">
        <f>2^G23</f>
        <v>1.2089659541342754</v>
      </c>
      <c r="I23" s="41">
        <f>H5</f>
        <v>1.1935567329819061</v>
      </c>
      <c r="J23" s="41">
        <f>H23/I23</f>
        <v>1.0129103382575471</v>
      </c>
      <c r="K23" s="41">
        <f>LOG(J23,2)</f>
        <v>1.8506473965123352E-2</v>
      </c>
      <c r="L23" s="41">
        <f>GEOMEAN(J23:J31)</f>
        <v>0.99999999999999878</v>
      </c>
      <c r="M23" s="41">
        <f>LOG(L23,2)</f>
        <v>-1.7618845770982058E-15</v>
      </c>
      <c r="N23" s="41">
        <f>_xlfn.STDEV.P(K23:K31)</f>
        <v>0.13917177036418826</v>
      </c>
      <c r="O23" s="41">
        <f>N23/SQRT(3)</f>
        <v>8.0350859083360884E-2</v>
      </c>
      <c r="P23" s="41">
        <f>2^(M23-O23)</f>
        <v>0.94582759633375202</v>
      </c>
      <c r="Q23" s="41">
        <f>2^(M23+O23)</f>
        <v>1.0572751354223862</v>
      </c>
      <c r="R23" s="41">
        <f>L23-P23</f>
        <v>5.417240366624676E-2</v>
      </c>
      <c r="S23" s="42">
        <f>Q23-L23</f>
        <v>5.727513542238738E-2</v>
      </c>
    </row>
    <row r="24" spans="1:19" x14ac:dyDescent="0.3">
      <c r="A24" s="31"/>
      <c r="B24" s="34"/>
      <c r="C24" s="34"/>
      <c r="D24" s="19">
        <v>19.579959869384766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8"/>
    </row>
    <row r="25" spans="1:19" x14ac:dyDescent="0.3">
      <c r="A25" s="32"/>
      <c r="B25" s="34"/>
      <c r="C25" s="35"/>
      <c r="D25" s="20">
        <v>19.577554702758789</v>
      </c>
      <c r="E25" s="35"/>
      <c r="F25" s="34"/>
      <c r="G25" s="35"/>
      <c r="H25" s="35"/>
      <c r="I25" s="35"/>
      <c r="J25" s="35"/>
      <c r="K25" s="35"/>
      <c r="L25" s="34"/>
      <c r="M25" s="34"/>
      <c r="N25" s="34"/>
      <c r="O25" s="34"/>
      <c r="P25" s="34"/>
      <c r="Q25" s="34"/>
      <c r="R25" s="34"/>
      <c r="S25" s="28"/>
    </row>
    <row r="26" spans="1:19" x14ac:dyDescent="0.3">
      <c r="A26" s="30" t="s">
        <v>5</v>
      </c>
      <c r="B26" s="34"/>
      <c r="C26" s="33" t="s">
        <v>0</v>
      </c>
      <c r="D26" s="21">
        <v>19.945709228515625</v>
      </c>
      <c r="E26" s="33">
        <f>AVERAGE(D26:D28)</f>
        <v>19.917020161946613</v>
      </c>
      <c r="F26" s="34"/>
      <c r="G26" s="33">
        <f>F23-E26</f>
        <v>-7.1597629123264284E-2</v>
      </c>
      <c r="H26" s="33">
        <f>2^G26</f>
        <v>0.95158363813211078</v>
      </c>
      <c r="I26" s="33">
        <f>H8</f>
        <v>1.0772479473270156</v>
      </c>
      <c r="J26" s="33">
        <f>H26/I26</f>
        <v>0.88334690309067965</v>
      </c>
      <c r="K26" s="33">
        <f>LOG(J26,2)</f>
        <v>-0.17894797854955316</v>
      </c>
      <c r="L26" s="34"/>
      <c r="M26" s="34"/>
      <c r="N26" s="34"/>
      <c r="O26" s="34"/>
      <c r="P26" s="34"/>
      <c r="Q26" s="34"/>
      <c r="R26" s="34"/>
      <c r="S26" s="28"/>
    </row>
    <row r="27" spans="1:19" x14ac:dyDescent="0.3">
      <c r="A27" s="31"/>
      <c r="B27" s="34"/>
      <c r="C27" s="34"/>
      <c r="D27" s="19">
        <v>19.905244827270508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8"/>
    </row>
    <row r="28" spans="1:19" x14ac:dyDescent="0.3">
      <c r="A28" s="32"/>
      <c r="B28" s="34"/>
      <c r="C28" s="35"/>
      <c r="D28" s="20">
        <v>19.900106430053711</v>
      </c>
      <c r="E28" s="35"/>
      <c r="F28" s="34"/>
      <c r="G28" s="35"/>
      <c r="H28" s="35"/>
      <c r="I28" s="35"/>
      <c r="J28" s="35"/>
      <c r="K28" s="35"/>
      <c r="L28" s="34"/>
      <c r="M28" s="34"/>
      <c r="N28" s="34"/>
      <c r="O28" s="34"/>
      <c r="P28" s="34"/>
      <c r="Q28" s="34"/>
      <c r="R28" s="34"/>
      <c r="S28" s="28"/>
    </row>
    <row r="29" spans="1:19" x14ac:dyDescent="0.3">
      <c r="A29" s="30" t="s">
        <v>4</v>
      </c>
      <c r="B29" s="34"/>
      <c r="C29" s="33" t="s">
        <v>0</v>
      </c>
      <c r="D29" s="21">
        <v>20.09221076965332</v>
      </c>
      <c r="E29" s="33">
        <f>AVERAGE(D29:D31)</f>
        <v>20.047598520914715</v>
      </c>
      <c r="F29" s="34"/>
      <c r="G29" s="33">
        <f>F23-E29</f>
        <v>-0.20217598809136561</v>
      </c>
      <c r="H29" s="33">
        <f>2^G29</f>
        <v>0.86923851899723426</v>
      </c>
      <c r="I29" s="33">
        <f>H11</f>
        <v>0.77775221700632835</v>
      </c>
      <c r="J29" s="33">
        <f>H29/I29</f>
        <v>1.117629111162227</v>
      </c>
      <c r="K29" s="33">
        <f>LOG(J29,2)</f>
        <v>0.16044150458442455</v>
      </c>
      <c r="L29" s="34"/>
      <c r="M29" s="34"/>
      <c r="N29" s="34"/>
      <c r="O29" s="34"/>
      <c r="P29" s="34"/>
      <c r="Q29" s="34"/>
      <c r="R29" s="34"/>
      <c r="S29" s="28"/>
    </row>
    <row r="30" spans="1:19" x14ac:dyDescent="0.3">
      <c r="A30" s="31"/>
      <c r="B30" s="34"/>
      <c r="C30" s="34"/>
      <c r="D30" s="19">
        <v>20.034843444824219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28"/>
    </row>
    <row r="31" spans="1:19" x14ac:dyDescent="0.3">
      <c r="A31" s="32"/>
      <c r="B31" s="34"/>
      <c r="C31" s="35"/>
      <c r="D31" s="20">
        <v>20.015741348266602</v>
      </c>
      <c r="E31" s="35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3"/>
    </row>
    <row r="32" spans="1:19" x14ac:dyDescent="0.3">
      <c r="A32" s="30" t="s">
        <v>3</v>
      </c>
      <c r="B32" s="34"/>
      <c r="C32" s="33" t="s">
        <v>0</v>
      </c>
      <c r="D32" s="21">
        <v>20.395339965820313</v>
      </c>
      <c r="E32" s="33">
        <f>AVERAGE(D32:D34)</f>
        <v>20.357474009195965</v>
      </c>
      <c r="F32" s="34"/>
      <c r="G32" s="33">
        <f>F23-E32</f>
        <v>-0.51205147637261561</v>
      </c>
      <c r="H32" s="33">
        <f>2^G32</f>
        <v>0.70122460468828995</v>
      </c>
      <c r="I32" s="33">
        <f>H14</f>
        <v>1.6271046747565612</v>
      </c>
      <c r="J32" s="33">
        <f>H32/I32</f>
        <v>0.43096465492805708</v>
      </c>
      <c r="K32" s="33">
        <f>LOG(J32,2)</f>
        <v>-1.2143585417005678</v>
      </c>
      <c r="L32" s="34">
        <f>GEOMEAN(J32:J40)</f>
        <v>0.57267208185410623</v>
      </c>
      <c r="M32" s="34">
        <f>LOG(L32,2)</f>
        <v>-0.80421882205538431</v>
      </c>
      <c r="N32" s="34">
        <f>_xlfn.STDEV.P(K32:K40)</f>
        <v>0.51096445428367843</v>
      </c>
      <c r="O32" s="34">
        <f>N32/SQRT(3)</f>
        <v>0.29500546522701199</v>
      </c>
      <c r="P32" s="34">
        <f>2^(M32-O32)</f>
        <v>0.46676740124395022</v>
      </c>
      <c r="Q32" s="34">
        <f>2^(M32+O32)</f>
        <v>0.70260543572903755</v>
      </c>
      <c r="R32" s="34">
        <f>L32-P32</f>
        <v>0.10590468061015601</v>
      </c>
      <c r="S32" s="28">
        <f>Q32-L32</f>
        <v>0.12993335387493132</v>
      </c>
    </row>
    <row r="33" spans="1:19" x14ac:dyDescent="0.3">
      <c r="A33" s="31"/>
      <c r="B33" s="34"/>
      <c r="C33" s="34"/>
      <c r="D33" s="19">
        <v>20.355733871459961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8"/>
    </row>
    <row r="34" spans="1:19" x14ac:dyDescent="0.3">
      <c r="A34" s="32"/>
      <c r="B34" s="34"/>
      <c r="C34" s="35"/>
      <c r="D34" s="20">
        <v>20.321348190307617</v>
      </c>
      <c r="E34" s="35"/>
      <c r="F34" s="34"/>
      <c r="G34" s="35"/>
      <c r="H34" s="35"/>
      <c r="I34" s="35"/>
      <c r="J34" s="35"/>
      <c r="K34" s="35"/>
      <c r="L34" s="34"/>
      <c r="M34" s="34"/>
      <c r="N34" s="34"/>
      <c r="O34" s="34"/>
      <c r="P34" s="34"/>
      <c r="Q34" s="34"/>
      <c r="R34" s="34"/>
      <c r="S34" s="28"/>
    </row>
    <row r="35" spans="1:19" x14ac:dyDescent="0.3">
      <c r="A35" s="30" t="s">
        <v>2</v>
      </c>
      <c r="B35" s="34"/>
      <c r="C35" s="34" t="s">
        <v>0</v>
      </c>
      <c r="D35" s="19">
        <v>19.970623016357422</v>
      </c>
      <c r="E35" s="33">
        <f>AVERAGE(D35:D37)</f>
        <v>19.913070042928059</v>
      </c>
      <c r="F35" s="34"/>
      <c r="G35" s="33">
        <f>F23-E35</f>
        <v>-6.7647510104709596E-2</v>
      </c>
      <c r="H35" s="33">
        <f>2^G35</f>
        <v>0.95419265745843984</v>
      </c>
      <c r="I35" s="33">
        <f>H17</f>
        <v>2.0658499152060132</v>
      </c>
      <c r="J35" s="33">
        <f>H35/I35</f>
        <v>0.46188866404812601</v>
      </c>
      <c r="K35" s="33">
        <f>LOG(J35,2)</f>
        <v>-1.114382955763066</v>
      </c>
      <c r="L35" s="34"/>
      <c r="M35" s="34"/>
      <c r="N35" s="34"/>
      <c r="O35" s="34"/>
      <c r="P35" s="34"/>
      <c r="Q35" s="34"/>
      <c r="R35" s="34"/>
      <c r="S35" s="28"/>
    </row>
    <row r="36" spans="1:19" x14ac:dyDescent="0.3">
      <c r="A36" s="31"/>
      <c r="B36" s="34"/>
      <c r="C36" s="34"/>
      <c r="D36" s="19">
        <v>19.933216094970703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28"/>
    </row>
    <row r="37" spans="1:19" x14ac:dyDescent="0.3">
      <c r="A37" s="32"/>
      <c r="B37" s="34"/>
      <c r="C37" s="35"/>
      <c r="D37" s="20">
        <v>19.835371017456055</v>
      </c>
      <c r="E37" s="35"/>
      <c r="F37" s="34"/>
      <c r="G37" s="35"/>
      <c r="H37" s="35"/>
      <c r="I37" s="35"/>
      <c r="J37" s="35"/>
      <c r="K37" s="35"/>
      <c r="L37" s="34"/>
      <c r="M37" s="34"/>
      <c r="N37" s="34"/>
      <c r="O37" s="34"/>
      <c r="P37" s="34"/>
      <c r="Q37" s="34"/>
      <c r="R37" s="34"/>
      <c r="S37" s="28"/>
    </row>
    <row r="38" spans="1:19" x14ac:dyDescent="0.3">
      <c r="A38" s="31" t="s">
        <v>1</v>
      </c>
      <c r="B38" s="34"/>
      <c r="C38" s="34" t="s">
        <v>0</v>
      </c>
      <c r="D38" s="19">
        <v>20.716268539428711</v>
      </c>
      <c r="E38" s="34">
        <f>AVERAGE(D38:D40)</f>
        <v>20.712514877319336</v>
      </c>
      <c r="F38" s="34"/>
      <c r="G38" s="34">
        <f>F23-E38</f>
        <v>-0.86709234449598682</v>
      </c>
      <c r="H38" s="34">
        <f>2^G38</f>
        <v>0.5482507005606756</v>
      </c>
      <c r="I38" s="34">
        <f>H20</f>
        <v>0.58108560632632611</v>
      </c>
      <c r="J38" s="34">
        <f>H38/I38</f>
        <v>0.94349385803369723</v>
      </c>
      <c r="K38" s="34">
        <f>LOG(J38,2)</f>
        <v>-8.3914968702519174E-2</v>
      </c>
      <c r="L38" s="34"/>
      <c r="M38" s="34"/>
      <c r="N38" s="34"/>
      <c r="O38" s="34"/>
      <c r="P38" s="34"/>
      <c r="Q38" s="34"/>
      <c r="R38" s="34"/>
      <c r="S38" s="28"/>
    </row>
    <row r="39" spans="1:19" x14ac:dyDescent="0.3">
      <c r="A39" s="31"/>
      <c r="B39" s="34"/>
      <c r="C39" s="34"/>
      <c r="D39" s="19">
        <v>20.767005920410156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8"/>
    </row>
    <row r="40" spans="1:19" ht="15" thickBot="1" x14ac:dyDescent="0.35">
      <c r="A40" s="40"/>
      <c r="B40" s="39"/>
      <c r="C40" s="39"/>
      <c r="D40" s="22">
        <v>20.654270172119141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29"/>
    </row>
    <row r="41" spans="1:19" ht="15" thickBot="1" x14ac:dyDescent="0.35">
      <c r="A41" s="1"/>
    </row>
    <row r="42" spans="1:19" ht="15" thickBot="1" x14ac:dyDescent="0.35">
      <c r="A42" s="4" t="s">
        <v>25</v>
      </c>
      <c r="B42" s="6" t="s">
        <v>28</v>
      </c>
      <c r="C42" s="6" t="s">
        <v>24</v>
      </c>
      <c r="D42" s="6" t="s">
        <v>23</v>
      </c>
      <c r="E42" s="6" t="s">
        <v>22</v>
      </c>
      <c r="F42" s="6" t="s">
        <v>21</v>
      </c>
      <c r="G42" s="6" t="s">
        <v>20</v>
      </c>
      <c r="H42" s="6" t="s">
        <v>19</v>
      </c>
      <c r="I42" s="6" t="s">
        <v>18</v>
      </c>
      <c r="J42" s="6" t="s">
        <v>17</v>
      </c>
      <c r="K42" s="13" t="s">
        <v>16</v>
      </c>
      <c r="L42" s="13" t="s">
        <v>15</v>
      </c>
      <c r="M42" s="13" t="s">
        <v>14</v>
      </c>
      <c r="N42" s="13" t="s">
        <v>13</v>
      </c>
      <c r="O42" s="13" t="s">
        <v>12</v>
      </c>
      <c r="P42" s="13" t="s">
        <v>11</v>
      </c>
      <c r="Q42" s="13" t="s">
        <v>10</v>
      </c>
      <c r="R42" s="13" t="s">
        <v>9</v>
      </c>
      <c r="S42" s="12" t="s">
        <v>8</v>
      </c>
    </row>
    <row r="43" spans="1:19" x14ac:dyDescent="0.3">
      <c r="A43" s="44" t="s">
        <v>6</v>
      </c>
      <c r="B43" s="41" t="s">
        <v>29</v>
      </c>
      <c r="C43" s="41" t="s">
        <v>7</v>
      </c>
      <c r="D43" s="18">
        <v>15.15325927734375</v>
      </c>
      <c r="E43" s="45">
        <f>AVERAGE(D43:D45)</f>
        <v>15.086705207824707</v>
      </c>
      <c r="F43" s="41">
        <f>AVERAGE(E43:E49)</f>
        <v>15.568386395772299</v>
      </c>
      <c r="G43" s="41">
        <f>F43-E43</f>
        <v>0.48168118794759174</v>
      </c>
      <c r="H43" s="41">
        <f>2^G43</f>
        <v>1.3963699234121802</v>
      </c>
      <c r="I43" s="41"/>
      <c r="J43" s="46"/>
      <c r="K43" s="46"/>
      <c r="L43" s="46"/>
      <c r="M43" s="46"/>
      <c r="N43" s="46"/>
      <c r="O43" s="46"/>
      <c r="P43" s="46"/>
      <c r="Q43" s="46"/>
      <c r="R43" s="46"/>
      <c r="S43" s="47"/>
    </row>
    <row r="44" spans="1:19" x14ac:dyDescent="0.3">
      <c r="A44" s="31"/>
      <c r="B44" s="34"/>
      <c r="C44" s="34"/>
      <c r="D44" s="19">
        <v>15.068608283996582</v>
      </c>
      <c r="E44" s="37"/>
      <c r="F44" s="34"/>
      <c r="G44" s="34"/>
      <c r="H44" s="34"/>
      <c r="I44" s="34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 x14ac:dyDescent="0.3">
      <c r="A45" s="32"/>
      <c r="B45" s="34"/>
      <c r="C45" s="35"/>
      <c r="D45" s="20">
        <v>15.038248062133789</v>
      </c>
      <c r="E45" s="38"/>
      <c r="F45" s="34"/>
      <c r="G45" s="35"/>
      <c r="H45" s="35"/>
      <c r="I45" s="34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x14ac:dyDescent="0.3">
      <c r="A46" s="30" t="s">
        <v>5</v>
      </c>
      <c r="B46" s="34"/>
      <c r="C46" s="34" t="s">
        <v>7</v>
      </c>
      <c r="D46" s="19">
        <v>15.716403007507324</v>
      </c>
      <c r="E46" s="34">
        <f>AVERAGE(D46:D48)</f>
        <v>15.684105237325033</v>
      </c>
      <c r="F46" s="34"/>
      <c r="G46" s="33">
        <f>F43-E46</f>
        <v>-0.11571884155273438</v>
      </c>
      <c r="H46" s="33">
        <f>2^G46</f>
        <v>0.92292233809640278</v>
      </c>
      <c r="I46" s="34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x14ac:dyDescent="0.3">
      <c r="A47" s="31"/>
      <c r="B47" s="34"/>
      <c r="C47" s="34"/>
      <c r="D47" s="19">
        <v>15.707578659057617</v>
      </c>
      <c r="E47" s="34"/>
      <c r="F47" s="34"/>
      <c r="G47" s="34"/>
      <c r="H47" s="34"/>
      <c r="I47" s="34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1:19" x14ac:dyDescent="0.3">
      <c r="A48" s="32"/>
      <c r="B48" s="34"/>
      <c r="C48" s="35"/>
      <c r="D48" s="20">
        <v>15.628334045410156</v>
      </c>
      <c r="E48" s="35"/>
      <c r="F48" s="34"/>
      <c r="G48" s="35"/>
      <c r="H48" s="35"/>
      <c r="I48" s="34"/>
      <c r="J48" s="48"/>
      <c r="K48" s="48"/>
      <c r="L48" s="48"/>
      <c r="M48" s="48"/>
      <c r="N48" s="48"/>
      <c r="O48" s="48"/>
      <c r="P48" s="48"/>
      <c r="Q48" s="48"/>
      <c r="R48" s="48"/>
      <c r="S48" s="49"/>
    </row>
    <row r="49" spans="1:19" x14ac:dyDescent="0.3">
      <c r="A49" s="30" t="s">
        <v>4</v>
      </c>
      <c r="B49" s="34"/>
      <c r="C49" s="33" t="s">
        <v>7</v>
      </c>
      <c r="D49" s="21">
        <v>15.885087013244629</v>
      </c>
      <c r="E49" s="36">
        <f>AVERAGE(D49:D51)</f>
        <v>15.934348742167154</v>
      </c>
      <c r="F49" s="34"/>
      <c r="G49" s="33">
        <f>F43-E49</f>
        <v>-0.36596234639485559</v>
      </c>
      <c r="H49" s="33">
        <f>2^G49</f>
        <v>0.77595110593889494</v>
      </c>
      <c r="I49" s="34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 x14ac:dyDescent="0.3">
      <c r="A50" s="31"/>
      <c r="B50" s="34"/>
      <c r="C50" s="34"/>
      <c r="D50" s="19">
        <v>15.989934921264648</v>
      </c>
      <c r="E50" s="37"/>
      <c r="F50" s="34"/>
      <c r="G50" s="34"/>
      <c r="H50" s="34"/>
      <c r="I50" s="34"/>
      <c r="J50" s="48"/>
      <c r="K50" s="48"/>
      <c r="L50" s="48"/>
      <c r="M50" s="48"/>
      <c r="N50" s="48"/>
      <c r="O50" s="48"/>
      <c r="P50" s="48"/>
      <c r="Q50" s="48"/>
      <c r="R50" s="48"/>
      <c r="S50" s="49"/>
    </row>
    <row r="51" spans="1:19" x14ac:dyDescent="0.3">
      <c r="A51" s="32"/>
      <c r="B51" s="34"/>
      <c r="C51" s="35"/>
      <c r="D51" s="20">
        <v>15.928024291992188</v>
      </c>
      <c r="E51" s="38"/>
      <c r="F51" s="34"/>
      <c r="G51" s="35"/>
      <c r="H51" s="35"/>
      <c r="I51" s="34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x14ac:dyDescent="0.3">
      <c r="A52" s="30" t="s">
        <v>3</v>
      </c>
      <c r="B52" s="34"/>
      <c r="C52" s="33" t="s">
        <v>7</v>
      </c>
      <c r="D52" s="21">
        <v>14.74949836730957</v>
      </c>
      <c r="E52" s="36">
        <f>AVERAGE(D52:D54)</f>
        <v>14.789994557698568</v>
      </c>
      <c r="F52" s="34"/>
      <c r="G52" s="33">
        <f>F43-E52</f>
        <v>0.77839183807373047</v>
      </c>
      <c r="H52" s="33">
        <f>2^G52</f>
        <v>1.7152178656802797</v>
      </c>
      <c r="I52" s="34"/>
      <c r="J52" s="48"/>
      <c r="K52" s="48"/>
      <c r="L52" s="48"/>
      <c r="M52" s="48"/>
      <c r="N52" s="48"/>
      <c r="O52" s="48"/>
      <c r="P52" s="48"/>
      <c r="Q52" s="48"/>
      <c r="R52" s="48"/>
      <c r="S52" s="49"/>
    </row>
    <row r="53" spans="1:19" x14ac:dyDescent="0.3">
      <c r="A53" s="31"/>
      <c r="B53" s="34"/>
      <c r="C53" s="34"/>
      <c r="D53" s="19">
        <v>14.578953742980957</v>
      </c>
      <c r="E53" s="37"/>
      <c r="F53" s="34"/>
      <c r="G53" s="34"/>
      <c r="H53" s="34"/>
      <c r="I53" s="34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x14ac:dyDescent="0.3">
      <c r="A54" s="32"/>
      <c r="B54" s="34"/>
      <c r="C54" s="35"/>
      <c r="D54" s="20">
        <v>15.041531562805176</v>
      </c>
      <c r="E54" s="38"/>
      <c r="F54" s="34"/>
      <c r="G54" s="35"/>
      <c r="H54" s="35"/>
      <c r="I54" s="34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 x14ac:dyDescent="0.3">
      <c r="A55" s="30" t="s">
        <v>2</v>
      </c>
      <c r="B55" s="34"/>
      <c r="C55" s="33" t="s">
        <v>7</v>
      </c>
      <c r="D55" s="21">
        <v>14.760146141052246</v>
      </c>
      <c r="E55" s="36">
        <f>AVERAGE(D55:D57)</f>
        <v>14.856339454650879</v>
      </c>
      <c r="F55" s="34"/>
      <c r="G55" s="33">
        <f>F43-E55</f>
        <v>0.71204694112141986</v>
      </c>
      <c r="H55" s="33">
        <f>2^G55</f>
        <v>1.6381266947544029</v>
      </c>
      <c r="I55" s="34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 x14ac:dyDescent="0.3">
      <c r="A56" s="31"/>
      <c r="B56" s="34"/>
      <c r="C56" s="34"/>
      <c r="D56" s="19">
        <v>14.805441856384277</v>
      </c>
      <c r="E56" s="37"/>
      <c r="F56" s="34"/>
      <c r="G56" s="34"/>
      <c r="H56" s="34"/>
      <c r="I56" s="34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1:19" x14ac:dyDescent="0.3">
      <c r="A57" s="32"/>
      <c r="B57" s="34"/>
      <c r="C57" s="35"/>
      <c r="D57" s="20">
        <v>15.003430366516113</v>
      </c>
      <c r="E57" s="38"/>
      <c r="F57" s="34"/>
      <c r="G57" s="35"/>
      <c r="H57" s="35"/>
      <c r="I57" s="34"/>
      <c r="J57" s="48"/>
      <c r="K57" s="48"/>
      <c r="L57" s="48"/>
      <c r="M57" s="48"/>
      <c r="N57" s="48"/>
      <c r="O57" s="48"/>
      <c r="P57" s="48"/>
      <c r="Q57" s="48"/>
      <c r="R57" s="48"/>
      <c r="S57" s="49"/>
    </row>
    <row r="58" spans="1:19" x14ac:dyDescent="0.3">
      <c r="A58" s="31" t="s">
        <v>1</v>
      </c>
      <c r="B58" s="34"/>
      <c r="C58" s="34" t="s">
        <v>7</v>
      </c>
      <c r="D58" s="19">
        <v>16.374547958374023</v>
      </c>
      <c r="E58" s="34">
        <f>AVERAGE(D58:D60)</f>
        <v>16.349163691202801</v>
      </c>
      <c r="F58" s="34"/>
      <c r="G58" s="34">
        <f>F43-E58</f>
        <v>-0.78077729543050189</v>
      </c>
      <c r="H58" s="34">
        <f>2^G58</f>
        <v>0.58205311008481375</v>
      </c>
      <c r="I58" s="34"/>
      <c r="J58" s="48"/>
      <c r="K58" s="48"/>
      <c r="L58" s="48"/>
      <c r="M58" s="48"/>
      <c r="N58" s="48"/>
      <c r="O58" s="48"/>
      <c r="P58" s="48"/>
      <c r="Q58" s="48"/>
      <c r="R58" s="48"/>
      <c r="S58" s="49"/>
    </row>
    <row r="59" spans="1:19" x14ac:dyDescent="0.3">
      <c r="A59" s="31"/>
      <c r="B59" s="34"/>
      <c r="C59" s="34"/>
      <c r="D59" s="19">
        <v>16.430997848510742</v>
      </c>
      <c r="E59" s="34"/>
      <c r="F59" s="34"/>
      <c r="G59" s="34"/>
      <c r="H59" s="34"/>
      <c r="I59" s="34"/>
      <c r="J59" s="48"/>
      <c r="K59" s="48"/>
      <c r="L59" s="48"/>
      <c r="M59" s="48"/>
      <c r="N59" s="48"/>
      <c r="O59" s="48"/>
      <c r="P59" s="48"/>
      <c r="Q59" s="48"/>
      <c r="R59" s="48"/>
      <c r="S59" s="49"/>
    </row>
    <row r="60" spans="1:19" ht="15" thickBot="1" x14ac:dyDescent="0.35">
      <c r="A60" s="40"/>
      <c r="B60" s="39"/>
      <c r="C60" s="39"/>
      <c r="D60" s="22">
        <v>16.241945266723633</v>
      </c>
      <c r="E60" s="39"/>
      <c r="F60" s="39"/>
      <c r="G60" s="39"/>
      <c r="H60" s="39"/>
      <c r="I60" s="39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1" spans="1:19" x14ac:dyDescent="0.3">
      <c r="A61" s="44" t="s">
        <v>6</v>
      </c>
      <c r="B61" s="34" t="s">
        <v>30</v>
      </c>
      <c r="C61" s="41" t="s">
        <v>0</v>
      </c>
      <c r="D61" s="18">
        <v>19.995340347290039</v>
      </c>
      <c r="E61" s="45">
        <f>AVERAGE(D61:D63)</f>
        <v>19.990645090738933</v>
      </c>
      <c r="F61" s="34">
        <f>AVERAGE(E61:E67)</f>
        <v>20.047229978773331</v>
      </c>
      <c r="G61" s="41">
        <f>F61-E61</f>
        <v>5.6584888034397096E-2</v>
      </c>
      <c r="H61" s="41">
        <f>2^G61</f>
        <v>1.0400009801485255</v>
      </c>
      <c r="I61" s="41">
        <f>H43</f>
        <v>1.3963699234121802</v>
      </c>
      <c r="J61" s="41">
        <f>H61/I61</f>
        <v>0.74478901522540042</v>
      </c>
      <c r="K61" s="41">
        <f>LOG(J61,2)</f>
        <v>-0.42509629991319459</v>
      </c>
      <c r="L61" s="41">
        <f>GEOMEAN(J61:J69)</f>
        <v>1.0000000000000004</v>
      </c>
      <c r="M61" s="41">
        <f>LOG(L61,2)</f>
        <v>6.4068530076298343E-16</v>
      </c>
      <c r="N61" s="41">
        <f>_xlfn.STDEV.P(K61:K69)</f>
        <v>0.31791049558626738</v>
      </c>
      <c r="O61" s="41">
        <f>N61/SQRT(3)</f>
        <v>0.18354571020493882</v>
      </c>
      <c r="P61" s="41">
        <f>2^(M61-O61)</f>
        <v>0.88053624169743339</v>
      </c>
      <c r="Q61" s="41">
        <f>2^(M61+O61)</f>
        <v>1.1356715971988547</v>
      </c>
      <c r="R61" s="41">
        <f>L61-P61</f>
        <v>0.11946375830256706</v>
      </c>
      <c r="S61" s="42">
        <f>Q61-L61</f>
        <v>0.13567159719885424</v>
      </c>
    </row>
    <row r="62" spans="1:19" x14ac:dyDescent="0.3">
      <c r="A62" s="31"/>
      <c r="B62" s="34"/>
      <c r="C62" s="34"/>
      <c r="D62" s="19">
        <v>19.996135711669922</v>
      </c>
      <c r="E62" s="37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28"/>
    </row>
    <row r="63" spans="1:19" x14ac:dyDescent="0.3">
      <c r="A63" s="32"/>
      <c r="B63" s="34"/>
      <c r="C63" s="35"/>
      <c r="D63" s="20">
        <v>19.980459213256836</v>
      </c>
      <c r="E63" s="38"/>
      <c r="F63" s="34"/>
      <c r="G63" s="35"/>
      <c r="H63" s="35"/>
      <c r="I63" s="35"/>
      <c r="J63" s="35"/>
      <c r="K63" s="35"/>
      <c r="L63" s="34"/>
      <c r="M63" s="34"/>
      <c r="N63" s="34"/>
      <c r="O63" s="34"/>
      <c r="P63" s="34"/>
      <c r="Q63" s="34"/>
      <c r="R63" s="34"/>
      <c r="S63" s="28"/>
    </row>
    <row r="64" spans="1:19" x14ac:dyDescent="0.3">
      <c r="A64" s="30" t="s">
        <v>5</v>
      </c>
      <c r="B64" s="34"/>
      <c r="C64" s="34" t="s">
        <v>0</v>
      </c>
      <c r="D64" s="19">
        <v>20.091777801513672</v>
      </c>
      <c r="E64" s="34">
        <f>AVERAGE(D64:D66)</f>
        <v>20.07717005411784</v>
      </c>
      <c r="F64" s="34"/>
      <c r="G64" s="33">
        <f>F61-E64</f>
        <v>-2.9940075344509154E-2</v>
      </c>
      <c r="H64" s="33">
        <f>2^G64</f>
        <v>0.97946098022683914</v>
      </c>
      <c r="I64" s="33">
        <f>H46</f>
        <v>0.92292233809640278</v>
      </c>
      <c r="J64" s="33">
        <f>H64/I64</f>
        <v>1.0612604547496938</v>
      </c>
      <c r="K64" s="33">
        <f>LOG(J64,2)</f>
        <v>8.5778766208225096E-2</v>
      </c>
      <c r="L64" s="34"/>
      <c r="M64" s="34"/>
      <c r="N64" s="34"/>
      <c r="O64" s="34"/>
      <c r="P64" s="34"/>
      <c r="Q64" s="34"/>
      <c r="R64" s="34"/>
      <c r="S64" s="28"/>
    </row>
    <row r="65" spans="1:19" x14ac:dyDescent="0.3">
      <c r="A65" s="31"/>
      <c r="B65" s="34"/>
      <c r="C65" s="34"/>
      <c r="D65" s="19">
        <v>20.072607040405273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28"/>
    </row>
    <row r="66" spans="1:19" x14ac:dyDescent="0.3">
      <c r="A66" s="32"/>
      <c r="B66" s="34"/>
      <c r="C66" s="35"/>
      <c r="D66" s="20">
        <v>20.06712532043457</v>
      </c>
      <c r="E66" s="35"/>
      <c r="F66" s="34"/>
      <c r="G66" s="35"/>
      <c r="H66" s="35"/>
      <c r="I66" s="35"/>
      <c r="J66" s="35"/>
      <c r="K66" s="35"/>
      <c r="L66" s="34"/>
      <c r="M66" s="34"/>
      <c r="N66" s="34"/>
      <c r="O66" s="34"/>
      <c r="P66" s="34"/>
      <c r="Q66" s="34"/>
      <c r="R66" s="34"/>
      <c r="S66" s="28"/>
    </row>
    <row r="67" spans="1:19" x14ac:dyDescent="0.3">
      <c r="A67" s="30" t="s">
        <v>4</v>
      </c>
      <c r="B67" s="34"/>
      <c r="C67" s="33" t="s">
        <v>0</v>
      </c>
      <c r="D67" s="19">
        <v>20.110849380493164</v>
      </c>
      <c r="E67" s="33">
        <f>AVERAGE(D67:D69)</f>
        <v>20.073874791463215</v>
      </c>
      <c r="F67" s="34"/>
      <c r="G67" s="33">
        <f>F61-E67</f>
        <v>-2.664481268988439E-2</v>
      </c>
      <c r="H67" s="33">
        <f>2^G67</f>
        <v>0.98170072595870117</v>
      </c>
      <c r="I67" s="33">
        <f>H49</f>
        <v>0.77595110593889494</v>
      </c>
      <c r="J67" s="33">
        <f>H67/I67</f>
        <v>1.2651579699352973</v>
      </c>
      <c r="K67" s="33">
        <f>LOG(J67,2)</f>
        <v>0.33931753370497125</v>
      </c>
      <c r="L67" s="34"/>
      <c r="M67" s="34"/>
      <c r="N67" s="34"/>
      <c r="O67" s="34"/>
      <c r="P67" s="34"/>
      <c r="Q67" s="34"/>
      <c r="R67" s="34"/>
      <c r="S67" s="28"/>
    </row>
    <row r="68" spans="1:19" x14ac:dyDescent="0.3">
      <c r="A68" s="31"/>
      <c r="B68" s="34"/>
      <c r="C68" s="34"/>
      <c r="D68" s="19">
        <v>20.059276580810547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28"/>
    </row>
    <row r="69" spans="1:19" x14ac:dyDescent="0.3">
      <c r="A69" s="32"/>
      <c r="B69" s="34"/>
      <c r="C69" s="35"/>
      <c r="D69" s="20">
        <v>20.051498413085938</v>
      </c>
      <c r="E69" s="35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43"/>
    </row>
    <row r="70" spans="1:19" x14ac:dyDescent="0.3">
      <c r="A70" s="30" t="s">
        <v>3</v>
      </c>
      <c r="B70" s="34"/>
      <c r="C70" s="33" t="s">
        <v>0</v>
      </c>
      <c r="D70" s="21">
        <v>19.701282501220703</v>
      </c>
      <c r="E70" s="36">
        <f>AVERAGE(D70:D72)</f>
        <v>19.755031585693359</v>
      </c>
      <c r="F70" s="34"/>
      <c r="G70" s="33">
        <f>F61-E70</f>
        <v>0.2921983930799712</v>
      </c>
      <c r="H70" s="33">
        <f>2^G70</f>
        <v>1.2245047693356974</v>
      </c>
      <c r="I70" s="33">
        <f>H52</f>
        <v>1.7152178656802797</v>
      </c>
      <c r="J70" s="33">
        <f>H70/I70</f>
        <v>0.71390625869562141</v>
      </c>
      <c r="K70" s="33">
        <f>LOG(J70,2)</f>
        <v>-0.48619344499375922</v>
      </c>
      <c r="L70" s="34">
        <f>GEOMEAN(J70:J78)</f>
        <v>0.73763217178347973</v>
      </c>
      <c r="M70" s="34">
        <f>LOG(L70,2)</f>
        <v>-0.43902651468912646</v>
      </c>
      <c r="N70" s="34">
        <f>_xlfn.STDEV.P(K70:K78)</f>
        <v>0.84335720122025992</v>
      </c>
      <c r="O70" s="34">
        <f>N70/SQRT(3)</f>
        <v>0.48691250714752649</v>
      </c>
      <c r="P70" s="34">
        <f>2^(M70-O70)</f>
        <v>0.52633782352220371</v>
      </c>
      <c r="Q70" s="34">
        <f>2^(M70+O70)</f>
        <v>1.0337490420295814</v>
      </c>
      <c r="R70" s="34">
        <f>L70-P70</f>
        <v>0.21129434826127602</v>
      </c>
      <c r="S70" s="28">
        <f>Q70-L70</f>
        <v>0.29611687024610167</v>
      </c>
    </row>
    <row r="71" spans="1:19" x14ac:dyDescent="0.3">
      <c r="A71" s="31"/>
      <c r="B71" s="34"/>
      <c r="C71" s="34"/>
      <c r="D71" s="19">
        <v>19.785591125488281</v>
      </c>
      <c r="E71" s="37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28"/>
    </row>
    <row r="72" spans="1:19" x14ac:dyDescent="0.3">
      <c r="A72" s="32"/>
      <c r="B72" s="34"/>
      <c r="C72" s="35"/>
      <c r="D72" s="20">
        <v>19.778221130371094</v>
      </c>
      <c r="E72" s="38"/>
      <c r="F72" s="34"/>
      <c r="G72" s="35"/>
      <c r="H72" s="35"/>
      <c r="I72" s="35"/>
      <c r="J72" s="35"/>
      <c r="K72" s="35"/>
      <c r="L72" s="34"/>
      <c r="M72" s="34"/>
      <c r="N72" s="34"/>
      <c r="O72" s="34"/>
      <c r="P72" s="34"/>
      <c r="Q72" s="34"/>
      <c r="R72" s="34"/>
      <c r="S72" s="28"/>
    </row>
    <row r="73" spans="1:19" x14ac:dyDescent="0.3">
      <c r="A73" s="30" t="s">
        <v>2</v>
      </c>
      <c r="B73" s="34"/>
      <c r="C73" s="34" t="s">
        <v>0</v>
      </c>
      <c r="D73" s="19">
        <v>20.754951477050781</v>
      </c>
      <c r="E73" s="36">
        <f>AVERAGE(D73:D75)</f>
        <v>20.782715479532879</v>
      </c>
      <c r="F73" s="34"/>
      <c r="G73" s="33">
        <f>F61-E73</f>
        <v>-0.73548550075954822</v>
      </c>
      <c r="H73" s="33">
        <f>2^G73</f>
        <v>0.60061586940621903</v>
      </c>
      <c r="I73" s="33">
        <f>H55</f>
        <v>1.6381266947544029</v>
      </c>
      <c r="J73" s="33">
        <f>H73/I73</f>
        <v>0.36664799574386198</v>
      </c>
      <c r="K73" s="33">
        <f>LOG(J73,2)</f>
        <v>-1.4475324418809681</v>
      </c>
      <c r="L73" s="34"/>
      <c r="M73" s="34"/>
      <c r="N73" s="34"/>
      <c r="O73" s="34"/>
      <c r="P73" s="34"/>
      <c r="Q73" s="34"/>
      <c r="R73" s="34"/>
      <c r="S73" s="28"/>
    </row>
    <row r="74" spans="1:19" x14ac:dyDescent="0.3">
      <c r="A74" s="31"/>
      <c r="B74" s="34"/>
      <c r="C74" s="34"/>
      <c r="D74" s="19">
        <v>20.813997268676758</v>
      </c>
      <c r="E74" s="37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28"/>
    </row>
    <row r="75" spans="1:19" x14ac:dyDescent="0.3">
      <c r="A75" s="32"/>
      <c r="B75" s="34"/>
      <c r="C75" s="35"/>
      <c r="D75" s="20">
        <v>20.779197692871094</v>
      </c>
      <c r="E75" s="38"/>
      <c r="F75" s="34"/>
      <c r="G75" s="35"/>
      <c r="H75" s="35"/>
      <c r="I75" s="35"/>
      <c r="J75" s="35"/>
      <c r="K75" s="35"/>
      <c r="L75" s="34"/>
      <c r="M75" s="34"/>
      <c r="N75" s="34"/>
      <c r="O75" s="34"/>
      <c r="P75" s="34"/>
      <c r="Q75" s="34"/>
      <c r="R75" s="34"/>
      <c r="S75" s="28"/>
    </row>
    <row r="76" spans="1:19" x14ac:dyDescent="0.3">
      <c r="A76" s="31" t="s">
        <v>1</v>
      </c>
      <c r="B76" s="34"/>
      <c r="C76" s="34" t="s">
        <v>0</v>
      </c>
      <c r="D76" s="19">
        <v>20.150712966918945</v>
      </c>
      <c r="E76" s="34">
        <f>AVERAGE(D76:D78)</f>
        <v>20.211360931396484</v>
      </c>
      <c r="F76" s="34"/>
      <c r="G76" s="34">
        <f>F61-E76</f>
        <v>-0.1641309526231538</v>
      </c>
      <c r="H76" s="34">
        <f>2^G76</f>
        <v>0.89246595915961724</v>
      </c>
      <c r="I76" s="34">
        <f>H58</f>
        <v>0.58205311008481375</v>
      </c>
      <c r="J76" s="34">
        <f>H76/I76</f>
        <v>1.5333067441724892</v>
      </c>
      <c r="K76" s="34">
        <f>LOG(J76,2)</f>
        <v>0.61664634280734798</v>
      </c>
      <c r="L76" s="34"/>
      <c r="M76" s="34"/>
      <c r="N76" s="34"/>
      <c r="O76" s="34"/>
      <c r="P76" s="34"/>
      <c r="Q76" s="34"/>
      <c r="R76" s="34"/>
      <c r="S76" s="28"/>
    </row>
    <row r="77" spans="1:19" x14ac:dyDescent="0.3">
      <c r="A77" s="31"/>
      <c r="B77" s="34"/>
      <c r="C77" s="34"/>
      <c r="D77" s="19">
        <v>20.241838455200195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28"/>
    </row>
    <row r="78" spans="1:19" ht="15" thickBot="1" x14ac:dyDescent="0.35">
      <c r="A78" s="40"/>
      <c r="B78" s="39"/>
      <c r="C78" s="39"/>
      <c r="D78" s="22">
        <v>20.241531372070313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29"/>
    </row>
    <row r="79" spans="1:19" ht="15" thickBot="1" x14ac:dyDescent="0.35">
      <c r="A79" s="14"/>
      <c r="B79" s="14"/>
      <c r="C79" s="14"/>
      <c r="D79" s="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5" thickBot="1" x14ac:dyDescent="0.35">
      <c r="A80" s="4" t="s">
        <v>25</v>
      </c>
      <c r="B80" s="6" t="s">
        <v>28</v>
      </c>
      <c r="C80" s="6" t="s">
        <v>24</v>
      </c>
      <c r="D80" s="6" t="s">
        <v>23</v>
      </c>
      <c r="E80" s="6" t="s">
        <v>22</v>
      </c>
      <c r="F80" s="6" t="s">
        <v>21</v>
      </c>
      <c r="G80" s="6" t="s">
        <v>20</v>
      </c>
      <c r="H80" s="6" t="s">
        <v>19</v>
      </c>
      <c r="I80" s="6" t="s">
        <v>18</v>
      </c>
      <c r="J80" s="6" t="s">
        <v>17</v>
      </c>
      <c r="K80" s="13" t="s">
        <v>16</v>
      </c>
      <c r="L80" s="13" t="s">
        <v>15</v>
      </c>
      <c r="M80" s="13" t="s">
        <v>14</v>
      </c>
      <c r="N80" s="13" t="s">
        <v>13</v>
      </c>
      <c r="O80" s="13" t="s">
        <v>12</v>
      </c>
      <c r="P80" s="13" t="s">
        <v>11</v>
      </c>
      <c r="Q80" s="13" t="s">
        <v>10</v>
      </c>
      <c r="R80" s="13" t="s">
        <v>9</v>
      </c>
      <c r="S80" s="12" t="s">
        <v>8</v>
      </c>
    </row>
    <row r="81" spans="1:19" x14ac:dyDescent="0.3">
      <c r="A81" s="44" t="s">
        <v>6</v>
      </c>
      <c r="B81" s="41" t="s">
        <v>31</v>
      </c>
      <c r="C81" s="41" t="s">
        <v>7</v>
      </c>
      <c r="D81" s="18">
        <v>14.919231414794922</v>
      </c>
      <c r="E81" s="45">
        <f>AVERAGE(D81:D83)</f>
        <v>14.856695175170898</v>
      </c>
      <c r="F81" s="41">
        <f>AVERAGE(E81:E87)</f>
        <v>15.291032685173883</v>
      </c>
      <c r="G81" s="41">
        <f>F81-E81</f>
        <v>0.43433751000298493</v>
      </c>
      <c r="H81" s="41">
        <f>2^G81</f>
        <v>1.3512901739335812</v>
      </c>
      <c r="I81" s="41"/>
      <c r="J81" s="46"/>
      <c r="K81" s="46"/>
      <c r="L81" s="46"/>
      <c r="M81" s="46"/>
      <c r="N81" s="46"/>
      <c r="O81" s="46"/>
      <c r="P81" s="46"/>
      <c r="Q81" s="46"/>
      <c r="R81" s="46"/>
      <c r="S81" s="47"/>
    </row>
    <row r="82" spans="1:19" x14ac:dyDescent="0.3">
      <c r="A82" s="31"/>
      <c r="B82" s="34"/>
      <c r="C82" s="34"/>
      <c r="D82" s="19">
        <v>14.879903793334961</v>
      </c>
      <c r="E82" s="37"/>
      <c r="F82" s="34"/>
      <c r="G82" s="34"/>
      <c r="H82" s="34"/>
      <c r="I82" s="34"/>
      <c r="J82" s="48"/>
      <c r="K82" s="48"/>
      <c r="L82" s="48"/>
      <c r="M82" s="48"/>
      <c r="N82" s="48"/>
      <c r="O82" s="48"/>
      <c r="P82" s="48"/>
      <c r="Q82" s="48"/>
      <c r="R82" s="48"/>
      <c r="S82" s="49"/>
    </row>
    <row r="83" spans="1:19" x14ac:dyDescent="0.3">
      <c r="A83" s="32"/>
      <c r="B83" s="34"/>
      <c r="C83" s="35"/>
      <c r="D83" s="20">
        <v>14.770950317382813</v>
      </c>
      <c r="E83" s="38"/>
      <c r="F83" s="34"/>
      <c r="G83" s="35"/>
      <c r="H83" s="35"/>
      <c r="I83" s="34"/>
      <c r="J83" s="48"/>
      <c r="K83" s="48"/>
      <c r="L83" s="48"/>
      <c r="M83" s="48"/>
      <c r="N83" s="48"/>
      <c r="O83" s="48"/>
      <c r="P83" s="48"/>
      <c r="Q83" s="48"/>
      <c r="R83" s="48"/>
      <c r="S83" s="49"/>
    </row>
    <row r="84" spans="1:19" x14ac:dyDescent="0.3">
      <c r="A84" s="30" t="s">
        <v>5</v>
      </c>
      <c r="B84" s="34"/>
      <c r="C84" s="34" t="s">
        <v>7</v>
      </c>
      <c r="D84" s="19">
        <v>15.028746604919434</v>
      </c>
      <c r="E84" s="34">
        <f>AVERAGE(D84:D86)</f>
        <v>14.842651685078939</v>
      </c>
      <c r="F84" s="34"/>
      <c r="G84" s="33">
        <f>F81-E84</f>
        <v>0.44838100009494397</v>
      </c>
      <c r="H84" s="33">
        <f>2^G84</f>
        <v>1.364508139084208</v>
      </c>
      <c r="I84" s="34"/>
      <c r="J84" s="48"/>
      <c r="K84" s="48"/>
      <c r="L84" s="48"/>
      <c r="M84" s="48"/>
      <c r="N84" s="48"/>
      <c r="O84" s="48"/>
      <c r="P84" s="48"/>
      <c r="Q84" s="48"/>
      <c r="R84" s="48"/>
      <c r="S84" s="49"/>
    </row>
    <row r="85" spans="1:19" x14ac:dyDescent="0.3">
      <c r="A85" s="31"/>
      <c r="B85" s="34"/>
      <c r="C85" s="34"/>
      <c r="D85" s="19">
        <v>14.81638240814209</v>
      </c>
      <c r="E85" s="34"/>
      <c r="F85" s="34"/>
      <c r="G85" s="34"/>
      <c r="H85" s="34"/>
      <c r="I85" s="34"/>
      <c r="J85" s="48"/>
      <c r="K85" s="48"/>
      <c r="L85" s="48"/>
      <c r="M85" s="48"/>
      <c r="N85" s="48"/>
      <c r="O85" s="48"/>
      <c r="P85" s="48"/>
      <c r="Q85" s="48"/>
      <c r="R85" s="48"/>
      <c r="S85" s="49"/>
    </row>
    <row r="86" spans="1:19" x14ac:dyDescent="0.3">
      <c r="A86" s="32"/>
      <c r="B86" s="34"/>
      <c r="C86" s="35"/>
      <c r="D86" s="20">
        <v>14.682826042175293</v>
      </c>
      <c r="E86" s="35"/>
      <c r="F86" s="34"/>
      <c r="G86" s="35"/>
      <c r="H86" s="35"/>
      <c r="I86" s="34"/>
      <c r="J86" s="48"/>
      <c r="K86" s="48"/>
      <c r="L86" s="48"/>
      <c r="M86" s="48"/>
      <c r="N86" s="48"/>
      <c r="O86" s="48"/>
      <c r="P86" s="48"/>
      <c r="Q86" s="48"/>
      <c r="R86" s="48"/>
      <c r="S86" s="49"/>
    </row>
    <row r="87" spans="1:19" x14ac:dyDescent="0.3">
      <c r="A87" s="30" t="s">
        <v>4</v>
      </c>
      <c r="B87" s="34"/>
      <c r="C87" s="33" t="s">
        <v>7</v>
      </c>
      <c r="D87" s="19">
        <v>16.216009140014648</v>
      </c>
      <c r="E87" s="33">
        <f>AVERAGE(D87:D89)</f>
        <v>16.173751195271809</v>
      </c>
      <c r="F87" s="34"/>
      <c r="G87" s="33">
        <f>F81-E87</f>
        <v>-0.88271851009792535</v>
      </c>
      <c r="H87" s="33">
        <f>2^G87</f>
        <v>0.54234451306925757</v>
      </c>
      <c r="I87" s="34"/>
      <c r="J87" s="48"/>
      <c r="K87" s="48"/>
      <c r="L87" s="48"/>
      <c r="M87" s="48"/>
      <c r="N87" s="48"/>
      <c r="O87" s="48"/>
      <c r="P87" s="48"/>
      <c r="Q87" s="48"/>
      <c r="R87" s="48"/>
      <c r="S87" s="49"/>
    </row>
    <row r="88" spans="1:19" x14ac:dyDescent="0.3">
      <c r="A88" s="31"/>
      <c r="B88" s="34"/>
      <c r="C88" s="34"/>
      <c r="D88" s="19">
        <v>16.168815612792969</v>
      </c>
      <c r="E88" s="34"/>
      <c r="F88" s="34"/>
      <c r="G88" s="34"/>
      <c r="H88" s="34"/>
      <c r="I88" s="34"/>
      <c r="J88" s="48"/>
      <c r="K88" s="48"/>
      <c r="L88" s="48"/>
      <c r="M88" s="48"/>
      <c r="N88" s="48"/>
      <c r="O88" s="48"/>
      <c r="P88" s="48"/>
      <c r="Q88" s="48"/>
      <c r="R88" s="48"/>
      <c r="S88" s="49"/>
    </row>
    <row r="89" spans="1:19" x14ac:dyDescent="0.3">
      <c r="A89" s="32"/>
      <c r="B89" s="34"/>
      <c r="C89" s="35"/>
      <c r="D89" s="20">
        <v>16.136428833007813</v>
      </c>
      <c r="E89" s="35"/>
      <c r="F89" s="34"/>
      <c r="G89" s="35"/>
      <c r="H89" s="35"/>
      <c r="I89" s="34"/>
      <c r="J89" s="48"/>
      <c r="K89" s="48"/>
      <c r="L89" s="48"/>
      <c r="M89" s="48"/>
      <c r="N89" s="48"/>
      <c r="O89" s="48"/>
      <c r="P89" s="48"/>
      <c r="Q89" s="48"/>
      <c r="R89" s="48"/>
      <c r="S89" s="49"/>
    </row>
    <row r="90" spans="1:19" x14ac:dyDescent="0.3">
      <c r="A90" s="30" t="s">
        <v>3</v>
      </c>
      <c r="B90" s="34"/>
      <c r="C90" s="33" t="s">
        <v>7</v>
      </c>
      <c r="D90" s="21">
        <v>14.5924072265625</v>
      </c>
      <c r="E90" s="36">
        <f>AVERAGE(D90:D92)</f>
        <v>14.634163856506348</v>
      </c>
      <c r="F90" s="34"/>
      <c r="G90" s="33">
        <f>F81-E90</f>
        <v>0.65686882866753571</v>
      </c>
      <c r="H90" s="33">
        <f>2^G90</f>
        <v>1.5766569903034073</v>
      </c>
      <c r="I90" s="34"/>
      <c r="J90" s="48"/>
      <c r="K90" s="48"/>
      <c r="L90" s="48"/>
      <c r="M90" s="48"/>
      <c r="N90" s="48"/>
      <c r="O90" s="48"/>
      <c r="P90" s="48"/>
      <c r="Q90" s="48"/>
      <c r="R90" s="48"/>
      <c r="S90" s="49"/>
    </row>
    <row r="91" spans="1:19" x14ac:dyDescent="0.3">
      <c r="A91" s="31"/>
      <c r="B91" s="34"/>
      <c r="C91" s="34"/>
      <c r="D91" s="19">
        <v>14.627383232116699</v>
      </c>
      <c r="E91" s="37"/>
      <c r="F91" s="34"/>
      <c r="G91" s="34"/>
      <c r="H91" s="34"/>
      <c r="I91" s="34"/>
      <c r="J91" s="48"/>
      <c r="K91" s="48"/>
      <c r="L91" s="48"/>
      <c r="M91" s="48"/>
      <c r="N91" s="48"/>
      <c r="O91" s="48"/>
      <c r="P91" s="48"/>
      <c r="Q91" s="48"/>
      <c r="R91" s="48"/>
      <c r="S91" s="49"/>
    </row>
    <row r="92" spans="1:19" x14ac:dyDescent="0.3">
      <c r="A92" s="32"/>
      <c r="B92" s="34"/>
      <c r="C92" s="35"/>
      <c r="D92" s="20">
        <v>14.682701110839844</v>
      </c>
      <c r="E92" s="38"/>
      <c r="F92" s="34"/>
      <c r="G92" s="35"/>
      <c r="H92" s="35"/>
      <c r="I92" s="34"/>
      <c r="J92" s="48"/>
      <c r="K92" s="48"/>
      <c r="L92" s="48"/>
      <c r="M92" s="48"/>
      <c r="N92" s="48"/>
      <c r="O92" s="48"/>
      <c r="P92" s="48"/>
      <c r="Q92" s="48"/>
      <c r="R92" s="48"/>
      <c r="S92" s="49"/>
    </row>
    <row r="93" spans="1:19" x14ac:dyDescent="0.3">
      <c r="A93" s="30" t="s">
        <v>2</v>
      </c>
      <c r="B93" s="34"/>
      <c r="C93" s="33" t="s">
        <v>7</v>
      </c>
      <c r="D93" s="21">
        <v>15.27091121673584</v>
      </c>
      <c r="E93" s="36">
        <f>AVERAGE(D93:D95)</f>
        <v>15.263557434082031</v>
      </c>
      <c r="F93" s="34"/>
      <c r="G93" s="33">
        <f>F81-E93</f>
        <v>2.7475251091852115E-2</v>
      </c>
      <c r="H93" s="33">
        <f>2^G93</f>
        <v>1.0192268939788358</v>
      </c>
      <c r="I93" s="34"/>
      <c r="J93" s="48"/>
      <c r="K93" s="48"/>
      <c r="L93" s="48"/>
      <c r="M93" s="48"/>
      <c r="N93" s="48"/>
      <c r="O93" s="48"/>
      <c r="P93" s="48"/>
      <c r="Q93" s="48"/>
      <c r="R93" s="48"/>
      <c r="S93" s="49"/>
    </row>
    <row r="94" spans="1:19" x14ac:dyDescent="0.3">
      <c r="A94" s="31"/>
      <c r="B94" s="34"/>
      <c r="C94" s="34"/>
      <c r="D94" s="19">
        <v>15.224205017089844</v>
      </c>
      <c r="E94" s="37"/>
      <c r="F94" s="34"/>
      <c r="G94" s="34"/>
      <c r="H94" s="34"/>
      <c r="I94" s="34"/>
      <c r="J94" s="48"/>
      <c r="K94" s="48"/>
      <c r="L94" s="48"/>
      <c r="M94" s="48"/>
      <c r="N94" s="48"/>
      <c r="O94" s="48"/>
      <c r="P94" s="48"/>
      <c r="Q94" s="48"/>
      <c r="R94" s="48"/>
      <c r="S94" s="49"/>
    </row>
    <row r="95" spans="1:19" x14ac:dyDescent="0.3">
      <c r="A95" s="32"/>
      <c r="B95" s="34"/>
      <c r="C95" s="35"/>
      <c r="D95" s="20">
        <v>15.29555606842041</v>
      </c>
      <c r="E95" s="38"/>
      <c r="F95" s="34"/>
      <c r="G95" s="35"/>
      <c r="H95" s="35"/>
      <c r="I95" s="34"/>
      <c r="J95" s="48"/>
      <c r="K95" s="48"/>
      <c r="L95" s="48"/>
      <c r="M95" s="48"/>
      <c r="N95" s="48"/>
      <c r="O95" s="48"/>
      <c r="P95" s="48"/>
      <c r="Q95" s="48"/>
      <c r="R95" s="48"/>
      <c r="S95" s="49"/>
    </row>
    <row r="96" spans="1:19" x14ac:dyDescent="0.3">
      <c r="A96" s="31" t="s">
        <v>1</v>
      </c>
      <c r="B96" s="34"/>
      <c r="C96" s="34" t="s">
        <v>7</v>
      </c>
      <c r="D96" s="19">
        <v>15.85973072052002</v>
      </c>
      <c r="E96" s="34">
        <f>AVERAGE(D96:D98)</f>
        <v>16.000683148701984</v>
      </c>
      <c r="F96" s="34"/>
      <c r="G96" s="34">
        <f>F81-E96</f>
        <v>-0.70965046352810113</v>
      </c>
      <c r="H96" s="34">
        <f>2^G96</f>
        <v>0.61146826756736905</v>
      </c>
      <c r="I96" s="34"/>
      <c r="J96" s="48"/>
      <c r="K96" s="48"/>
      <c r="L96" s="48"/>
      <c r="M96" s="48"/>
      <c r="N96" s="48"/>
      <c r="O96" s="48"/>
      <c r="P96" s="48"/>
      <c r="Q96" s="48"/>
      <c r="R96" s="48"/>
      <c r="S96" s="49"/>
    </row>
    <row r="97" spans="1:19" x14ac:dyDescent="0.3">
      <c r="A97" s="31"/>
      <c r="B97" s="34"/>
      <c r="C97" s="34"/>
      <c r="D97" s="19">
        <v>16.138132095336914</v>
      </c>
      <c r="E97" s="34"/>
      <c r="F97" s="34"/>
      <c r="G97" s="34"/>
      <c r="H97" s="34"/>
      <c r="I97" s="34"/>
      <c r="J97" s="48"/>
      <c r="K97" s="48"/>
      <c r="L97" s="48"/>
      <c r="M97" s="48"/>
      <c r="N97" s="48"/>
      <c r="O97" s="48"/>
      <c r="P97" s="48"/>
      <c r="Q97" s="48"/>
      <c r="R97" s="48"/>
      <c r="S97" s="49"/>
    </row>
    <row r="98" spans="1:19" ht="15" thickBot="1" x14ac:dyDescent="0.35">
      <c r="A98" s="40"/>
      <c r="B98" s="39"/>
      <c r="C98" s="39"/>
      <c r="D98" s="22">
        <v>16.004186630249023</v>
      </c>
      <c r="E98" s="39"/>
      <c r="F98" s="39"/>
      <c r="G98" s="39"/>
      <c r="H98" s="39"/>
      <c r="I98" s="39"/>
      <c r="J98" s="50"/>
      <c r="K98" s="50"/>
      <c r="L98" s="50"/>
      <c r="M98" s="50"/>
      <c r="N98" s="50"/>
      <c r="O98" s="50"/>
      <c r="P98" s="50"/>
      <c r="Q98" s="50"/>
      <c r="R98" s="50"/>
      <c r="S98" s="51"/>
    </row>
    <row r="99" spans="1:19" x14ac:dyDescent="0.3">
      <c r="A99" s="44" t="s">
        <v>6</v>
      </c>
      <c r="B99" s="34" t="s">
        <v>32</v>
      </c>
      <c r="C99" s="41" t="s">
        <v>0</v>
      </c>
      <c r="D99" s="18">
        <v>19.314981460571289</v>
      </c>
      <c r="E99" s="45">
        <f>AVERAGE(D99:D101)</f>
        <v>19.280918121337891</v>
      </c>
      <c r="F99" s="34">
        <f>AVERAGE(E99:E105)</f>
        <v>19.691646999782989</v>
      </c>
      <c r="G99" s="41">
        <f>F99-E99</f>
        <v>0.41072887844509864</v>
      </c>
      <c r="H99" s="41">
        <f>2^G99</f>
        <v>1.329357262395868</v>
      </c>
      <c r="I99" s="41">
        <f>H81</f>
        <v>1.3512901739335812</v>
      </c>
      <c r="J99" s="41">
        <f>H99/I99</f>
        <v>0.98376891065975358</v>
      </c>
      <c r="K99" s="41">
        <f>LOG(J99,2)</f>
        <v>-2.3608631557885975E-2</v>
      </c>
      <c r="L99" s="41">
        <f>GEOMEAN(J99:J107)</f>
        <v>1.0000000000000009</v>
      </c>
      <c r="M99" s="41">
        <f>LOG(L99,2)</f>
        <v>1.2813706015259665E-15</v>
      </c>
      <c r="N99" s="41">
        <f>_xlfn.STDEV.P(K99:K107)</f>
        <v>0.32468668602220463</v>
      </c>
      <c r="O99" s="41">
        <f>N99/SQRT(3)</f>
        <v>0.18745794557720735</v>
      </c>
      <c r="P99" s="41">
        <f>2^(M99-O99)</f>
        <v>0.87815167785118775</v>
      </c>
      <c r="Q99" s="41">
        <f>2^(M99+O99)</f>
        <v>1.138755439660462</v>
      </c>
      <c r="R99" s="41">
        <f>L99-P99</f>
        <v>0.12184832214881314</v>
      </c>
      <c r="S99" s="42">
        <f>Q99-L99</f>
        <v>0.13875543966046111</v>
      </c>
    </row>
    <row r="100" spans="1:19" x14ac:dyDescent="0.3">
      <c r="A100" s="31"/>
      <c r="B100" s="34"/>
      <c r="C100" s="34"/>
      <c r="D100" s="19">
        <v>19.281538009643555</v>
      </c>
      <c r="E100" s="37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28"/>
    </row>
    <row r="101" spans="1:19" x14ac:dyDescent="0.3">
      <c r="A101" s="32"/>
      <c r="B101" s="34"/>
      <c r="C101" s="35"/>
      <c r="D101" s="20">
        <v>19.246234893798828</v>
      </c>
      <c r="E101" s="38"/>
      <c r="F101" s="34"/>
      <c r="G101" s="35"/>
      <c r="H101" s="35"/>
      <c r="I101" s="35"/>
      <c r="J101" s="35"/>
      <c r="K101" s="35"/>
      <c r="L101" s="34"/>
      <c r="M101" s="34"/>
      <c r="N101" s="34"/>
      <c r="O101" s="34"/>
      <c r="P101" s="34"/>
      <c r="Q101" s="34"/>
      <c r="R101" s="34"/>
      <c r="S101" s="28"/>
    </row>
    <row r="102" spans="1:19" x14ac:dyDescent="0.3">
      <c r="A102" s="30" t="s">
        <v>5</v>
      </c>
      <c r="B102" s="34"/>
      <c r="C102" s="34" t="s">
        <v>0</v>
      </c>
      <c r="D102" s="19">
        <v>19.71302604675293</v>
      </c>
      <c r="E102" s="34">
        <f>AVERAGE(D102:D104)</f>
        <v>19.628594080607098</v>
      </c>
      <c r="F102" s="34"/>
      <c r="G102" s="33">
        <f>F99-E102</f>
        <v>6.3052919175891731E-2</v>
      </c>
      <c r="H102" s="33">
        <f>2^G102</f>
        <v>1.0446740816190641</v>
      </c>
      <c r="I102" s="33">
        <f>H84</f>
        <v>1.364508139084208</v>
      </c>
      <c r="J102" s="33">
        <f>H102/I102</f>
        <v>0.76560487379738085</v>
      </c>
      <c r="K102" s="33">
        <f>LOG(J102,2)</f>
        <v>-0.38532808091905235</v>
      </c>
      <c r="L102" s="34"/>
      <c r="M102" s="34"/>
      <c r="N102" s="34"/>
      <c r="O102" s="34"/>
      <c r="P102" s="34"/>
      <c r="Q102" s="34"/>
      <c r="R102" s="34"/>
      <c r="S102" s="28"/>
    </row>
    <row r="103" spans="1:19" x14ac:dyDescent="0.3">
      <c r="A103" s="31"/>
      <c r="B103" s="34"/>
      <c r="C103" s="34"/>
      <c r="D103" s="19">
        <v>19.597003936767578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28"/>
    </row>
    <row r="104" spans="1:19" x14ac:dyDescent="0.3">
      <c r="A104" s="32"/>
      <c r="B104" s="34"/>
      <c r="C104" s="35"/>
      <c r="D104" s="20">
        <v>19.575752258300781</v>
      </c>
      <c r="E104" s="35"/>
      <c r="F104" s="34"/>
      <c r="G104" s="35"/>
      <c r="H104" s="35"/>
      <c r="I104" s="35"/>
      <c r="J104" s="35"/>
      <c r="K104" s="35"/>
      <c r="L104" s="34"/>
      <c r="M104" s="34"/>
      <c r="N104" s="34"/>
      <c r="O104" s="34"/>
      <c r="P104" s="34"/>
      <c r="Q104" s="34"/>
      <c r="R104" s="34"/>
      <c r="S104" s="28"/>
    </row>
    <row r="105" spans="1:19" x14ac:dyDescent="0.3">
      <c r="A105" s="30" t="s">
        <v>4</v>
      </c>
      <c r="B105" s="34"/>
      <c r="C105" s="33" t="s">
        <v>0</v>
      </c>
      <c r="D105" s="21">
        <v>20.212034225463867</v>
      </c>
      <c r="E105" s="36">
        <f>AVERAGE(D105:D107)</f>
        <v>20.165428797403973</v>
      </c>
      <c r="F105" s="34"/>
      <c r="G105" s="33">
        <f>F99-E105</f>
        <v>-0.47378179762098327</v>
      </c>
      <c r="H105" s="33">
        <f>2^G105</f>
        <v>0.72007455968056033</v>
      </c>
      <c r="I105" s="33">
        <f>H87</f>
        <v>0.54234451306925757</v>
      </c>
      <c r="J105" s="33">
        <f>H105/I105</f>
        <v>1.3277069138313686</v>
      </c>
      <c r="K105" s="33">
        <f>LOG(J105,2)</f>
        <v>0.40893671247694219</v>
      </c>
      <c r="L105" s="34"/>
      <c r="M105" s="34"/>
      <c r="N105" s="34"/>
      <c r="O105" s="34"/>
      <c r="P105" s="34"/>
      <c r="Q105" s="34"/>
      <c r="R105" s="34"/>
      <c r="S105" s="28"/>
    </row>
    <row r="106" spans="1:19" x14ac:dyDescent="0.3">
      <c r="A106" s="31"/>
      <c r="B106" s="34"/>
      <c r="C106" s="34"/>
      <c r="D106" s="19">
        <v>20.136886596679688</v>
      </c>
      <c r="E106" s="37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28"/>
    </row>
    <row r="107" spans="1:19" x14ac:dyDescent="0.3">
      <c r="A107" s="32"/>
      <c r="B107" s="34"/>
      <c r="C107" s="35"/>
      <c r="D107" s="20">
        <v>20.147365570068359</v>
      </c>
      <c r="E107" s="38"/>
      <c r="F107" s="34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43"/>
    </row>
    <row r="108" spans="1:19" x14ac:dyDescent="0.3">
      <c r="A108" s="30" t="s">
        <v>3</v>
      </c>
      <c r="B108" s="34"/>
      <c r="C108" s="33" t="s">
        <v>0</v>
      </c>
      <c r="D108" s="21">
        <v>18.82249641418457</v>
      </c>
      <c r="E108" s="36">
        <f>AVERAGE(D108:D110)</f>
        <v>18.762892405192058</v>
      </c>
      <c r="F108" s="34"/>
      <c r="G108" s="33">
        <f>F99-E108</f>
        <v>0.92875459459093079</v>
      </c>
      <c r="H108" s="33">
        <f>2^G108</f>
        <v>1.903631977718018</v>
      </c>
      <c r="I108" s="33">
        <f>H90</f>
        <v>1.5766569903034073</v>
      </c>
      <c r="J108" s="33">
        <f>H108/I108</f>
        <v>1.2073849857169558</v>
      </c>
      <c r="K108" s="33">
        <f>LOG(J108,2)</f>
        <v>0.27188576592339503</v>
      </c>
      <c r="L108" s="34">
        <f>GEOMEAN(J108:J116)</f>
        <v>1.0379363945548452</v>
      </c>
      <c r="M108" s="34">
        <f>LOG(L108,2)</f>
        <v>5.3718037075467878E-2</v>
      </c>
      <c r="N108" s="34">
        <f>_xlfn.STDEV.P(K108:K116)</f>
        <v>0.25713883198253146</v>
      </c>
      <c r="O108" s="34">
        <f>N108/SQRT(3)</f>
        <v>0.1484591738642205</v>
      </c>
      <c r="P108" s="34">
        <f>2^(M108-O108)</f>
        <v>0.93644025812209131</v>
      </c>
      <c r="Q108" s="34">
        <f>2^(M108+O108)</f>
        <v>1.1504331961356722</v>
      </c>
      <c r="R108" s="34">
        <f>L108-P108</f>
        <v>0.1014961364327539</v>
      </c>
      <c r="S108" s="28">
        <f>Q108-L108</f>
        <v>0.11249680158082698</v>
      </c>
    </row>
    <row r="109" spans="1:19" x14ac:dyDescent="0.3">
      <c r="A109" s="31"/>
      <c r="B109" s="34"/>
      <c r="C109" s="34"/>
      <c r="D109" s="19">
        <v>18.749752044677734</v>
      </c>
      <c r="E109" s="37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8"/>
    </row>
    <row r="110" spans="1:19" x14ac:dyDescent="0.3">
      <c r="A110" s="32"/>
      <c r="B110" s="34"/>
      <c r="C110" s="35"/>
      <c r="D110" s="20">
        <v>18.716428756713867</v>
      </c>
      <c r="E110" s="38"/>
      <c r="F110" s="34"/>
      <c r="G110" s="35"/>
      <c r="H110" s="35"/>
      <c r="I110" s="35"/>
      <c r="J110" s="35"/>
      <c r="K110" s="35"/>
      <c r="L110" s="34"/>
      <c r="M110" s="34"/>
      <c r="N110" s="34"/>
      <c r="O110" s="34"/>
      <c r="P110" s="34"/>
      <c r="Q110" s="34"/>
      <c r="R110" s="34"/>
      <c r="S110" s="28"/>
    </row>
    <row r="111" spans="1:19" x14ac:dyDescent="0.3">
      <c r="A111" s="30" t="s">
        <v>2</v>
      </c>
      <c r="B111" s="34"/>
      <c r="C111" s="34" t="s">
        <v>0</v>
      </c>
      <c r="D111" s="19">
        <v>19.967357635498047</v>
      </c>
      <c r="E111" s="36">
        <f>AVERAGE(D111:D113)</f>
        <v>19.971495310465496</v>
      </c>
      <c r="F111" s="34"/>
      <c r="G111" s="33">
        <f>F99-E111</f>
        <v>-0.27984831068250671</v>
      </c>
      <c r="H111" s="33">
        <f>2^G111</f>
        <v>0.82367761666921313</v>
      </c>
      <c r="I111" s="33">
        <f>H93</f>
        <v>1.0192268939788358</v>
      </c>
      <c r="J111" s="33">
        <f>H111/I111</f>
        <v>0.80813960221728287</v>
      </c>
      <c r="K111" s="33">
        <f>LOG(J111,2)</f>
        <v>-0.30732356177435888</v>
      </c>
      <c r="L111" s="34"/>
      <c r="M111" s="34"/>
      <c r="N111" s="34"/>
      <c r="O111" s="34"/>
      <c r="P111" s="34"/>
      <c r="Q111" s="34"/>
      <c r="R111" s="34"/>
      <c r="S111" s="28"/>
    </row>
    <row r="112" spans="1:19" x14ac:dyDescent="0.3">
      <c r="A112" s="31"/>
      <c r="B112" s="34"/>
      <c r="C112" s="34"/>
      <c r="D112" s="19">
        <v>19.985187530517578</v>
      </c>
      <c r="E112" s="37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28"/>
    </row>
    <row r="113" spans="1:19" x14ac:dyDescent="0.3">
      <c r="A113" s="32"/>
      <c r="B113" s="34"/>
      <c r="C113" s="35"/>
      <c r="D113" s="20">
        <v>19.961940765380859</v>
      </c>
      <c r="E113" s="38"/>
      <c r="F113" s="34"/>
      <c r="G113" s="35"/>
      <c r="H113" s="35"/>
      <c r="I113" s="35"/>
      <c r="J113" s="35"/>
      <c r="K113" s="35"/>
      <c r="L113" s="34"/>
      <c r="M113" s="34"/>
      <c r="N113" s="34"/>
      <c r="O113" s="34"/>
      <c r="P113" s="34"/>
      <c r="Q113" s="34"/>
      <c r="R113" s="34"/>
      <c r="S113" s="28"/>
    </row>
    <row r="114" spans="1:19" x14ac:dyDescent="0.3">
      <c r="A114" s="31" t="s">
        <v>1</v>
      </c>
      <c r="B114" s="34"/>
      <c r="C114" s="34" t="s">
        <v>0</v>
      </c>
      <c r="D114" s="19">
        <v>20.171169281005859</v>
      </c>
      <c r="E114" s="34">
        <f>AVERAGE(D114:D116)</f>
        <v>20.204705556233723</v>
      </c>
      <c r="F114" s="34"/>
      <c r="G114" s="34">
        <f>F99-E114</f>
        <v>-0.51305855645073351</v>
      </c>
      <c r="H114" s="34">
        <f>2^G114</f>
        <v>0.70073528235224136</v>
      </c>
      <c r="I114" s="34">
        <f>H96</f>
        <v>0.61146826756736905</v>
      </c>
      <c r="J114" s="34">
        <f>H114/I114</f>
        <v>1.14598797602369</v>
      </c>
      <c r="K114" s="34">
        <f>LOG(J114,2)</f>
        <v>0.19659190707736759</v>
      </c>
      <c r="L114" s="34"/>
      <c r="M114" s="34"/>
      <c r="N114" s="34"/>
      <c r="O114" s="34"/>
      <c r="P114" s="34"/>
      <c r="Q114" s="34"/>
      <c r="R114" s="34"/>
      <c r="S114" s="28"/>
    </row>
    <row r="115" spans="1:19" x14ac:dyDescent="0.3">
      <c r="A115" s="31"/>
      <c r="B115" s="34"/>
      <c r="C115" s="34"/>
      <c r="D115" s="19">
        <v>20.242269515991211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28"/>
    </row>
    <row r="116" spans="1:19" ht="15" thickBot="1" x14ac:dyDescent="0.35">
      <c r="A116" s="40"/>
      <c r="B116" s="39"/>
      <c r="C116" s="39"/>
      <c r="D116" s="22">
        <v>20.200677871704102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29"/>
    </row>
    <row r="118" spans="1:19" ht="15" thickBot="1" x14ac:dyDescent="0.35"/>
    <row r="119" spans="1:19" ht="15" thickBot="1" x14ac:dyDescent="0.35">
      <c r="A119" s="4" t="s">
        <v>25</v>
      </c>
      <c r="B119" s="6" t="s">
        <v>28</v>
      </c>
      <c r="C119" s="6" t="s">
        <v>24</v>
      </c>
      <c r="D119" s="6" t="s">
        <v>23</v>
      </c>
      <c r="E119" s="6" t="s">
        <v>22</v>
      </c>
      <c r="F119" s="6" t="s">
        <v>21</v>
      </c>
      <c r="G119" s="6" t="s">
        <v>20</v>
      </c>
      <c r="H119" s="6" t="s">
        <v>19</v>
      </c>
      <c r="I119" s="6" t="s">
        <v>18</v>
      </c>
      <c r="J119" s="6" t="s">
        <v>17</v>
      </c>
      <c r="K119" s="13" t="s">
        <v>16</v>
      </c>
      <c r="L119" s="13" t="s">
        <v>15</v>
      </c>
      <c r="M119" s="13" t="s">
        <v>14</v>
      </c>
      <c r="N119" s="13" t="s">
        <v>13</v>
      </c>
      <c r="O119" s="13" t="s">
        <v>12</v>
      </c>
      <c r="P119" s="13" t="s">
        <v>11</v>
      </c>
      <c r="Q119" s="13" t="s">
        <v>10</v>
      </c>
      <c r="R119" s="13" t="s">
        <v>9</v>
      </c>
      <c r="S119" s="12" t="s">
        <v>8</v>
      </c>
    </row>
    <row r="120" spans="1:19" x14ac:dyDescent="0.3">
      <c r="A120" s="44" t="s">
        <v>6</v>
      </c>
      <c r="B120" s="41" t="s">
        <v>33</v>
      </c>
      <c r="C120" s="41" t="s">
        <v>7</v>
      </c>
      <c r="D120" s="18">
        <v>15.275795936584473</v>
      </c>
      <c r="E120" s="45">
        <f>AVERAGE(D120:D122)</f>
        <v>15.212353706359863</v>
      </c>
      <c r="F120" s="41">
        <f>AVERAGE(E120:E126)</f>
        <v>15.535051133897568</v>
      </c>
      <c r="G120" s="41">
        <f>F120-E120</f>
        <v>0.32269742753770458</v>
      </c>
      <c r="H120" s="41">
        <f>2^G120</f>
        <v>1.2506667537078653</v>
      </c>
      <c r="I120" s="41"/>
      <c r="J120" s="46"/>
      <c r="K120" s="46"/>
      <c r="L120" s="46"/>
      <c r="M120" s="46"/>
      <c r="N120" s="46"/>
      <c r="O120" s="46"/>
      <c r="P120" s="46"/>
      <c r="Q120" s="46"/>
      <c r="R120" s="46"/>
      <c r="S120" s="47"/>
    </row>
    <row r="121" spans="1:19" x14ac:dyDescent="0.3">
      <c r="A121" s="31"/>
      <c r="B121" s="34"/>
      <c r="C121" s="34"/>
      <c r="D121" s="19">
        <v>15.114293098449707</v>
      </c>
      <c r="E121" s="37"/>
      <c r="F121" s="34"/>
      <c r="G121" s="34"/>
      <c r="H121" s="34"/>
      <c r="I121" s="34"/>
      <c r="J121" s="48"/>
      <c r="K121" s="48"/>
      <c r="L121" s="48"/>
      <c r="M121" s="48"/>
      <c r="N121" s="48"/>
      <c r="O121" s="48"/>
      <c r="P121" s="48"/>
      <c r="Q121" s="48"/>
      <c r="R121" s="48"/>
      <c r="S121" s="49"/>
    </row>
    <row r="122" spans="1:19" x14ac:dyDescent="0.3">
      <c r="A122" s="32"/>
      <c r="B122" s="34"/>
      <c r="C122" s="35"/>
      <c r="D122" s="20">
        <v>15.24697208404541</v>
      </c>
      <c r="E122" s="38"/>
      <c r="F122" s="34"/>
      <c r="G122" s="35"/>
      <c r="H122" s="35"/>
      <c r="I122" s="34"/>
      <c r="J122" s="48"/>
      <c r="K122" s="48"/>
      <c r="L122" s="48"/>
      <c r="M122" s="48"/>
      <c r="N122" s="48"/>
      <c r="O122" s="48"/>
      <c r="P122" s="48"/>
      <c r="Q122" s="48"/>
      <c r="R122" s="48"/>
      <c r="S122" s="49"/>
    </row>
    <row r="123" spans="1:19" x14ac:dyDescent="0.3">
      <c r="A123" s="30" t="s">
        <v>5</v>
      </c>
      <c r="B123" s="34"/>
      <c r="C123" s="33" t="s">
        <v>7</v>
      </c>
      <c r="D123" s="21">
        <v>15.452530860900879</v>
      </c>
      <c r="E123" s="36">
        <f>AVERAGE(D123:D125)</f>
        <v>15.461071650187174</v>
      </c>
      <c r="F123" s="34"/>
      <c r="G123" s="33">
        <f>F120-E123</f>
        <v>7.3979483710393978E-2</v>
      </c>
      <c r="H123" s="33">
        <f>2^G123</f>
        <v>1.052616185550018</v>
      </c>
      <c r="I123" s="34"/>
      <c r="J123" s="48"/>
      <c r="K123" s="48"/>
      <c r="L123" s="48"/>
      <c r="M123" s="48"/>
      <c r="N123" s="48"/>
      <c r="O123" s="48"/>
      <c r="P123" s="48"/>
      <c r="Q123" s="48"/>
      <c r="R123" s="48"/>
      <c r="S123" s="49"/>
    </row>
    <row r="124" spans="1:19" x14ac:dyDescent="0.3">
      <c r="A124" s="31"/>
      <c r="B124" s="34"/>
      <c r="C124" s="34"/>
      <c r="D124" s="19">
        <v>15.445068359375</v>
      </c>
      <c r="E124" s="37"/>
      <c r="F124" s="34"/>
      <c r="G124" s="34"/>
      <c r="H124" s="34"/>
      <c r="I124" s="34"/>
      <c r="J124" s="48"/>
      <c r="K124" s="48"/>
      <c r="L124" s="48"/>
      <c r="M124" s="48"/>
      <c r="N124" s="48"/>
      <c r="O124" s="48"/>
      <c r="P124" s="48"/>
      <c r="Q124" s="48"/>
      <c r="R124" s="48"/>
      <c r="S124" s="49"/>
    </row>
    <row r="125" spans="1:19" x14ac:dyDescent="0.3">
      <c r="A125" s="32"/>
      <c r="B125" s="34"/>
      <c r="C125" s="35"/>
      <c r="D125" s="20">
        <v>15.485615730285645</v>
      </c>
      <c r="E125" s="38"/>
      <c r="F125" s="34"/>
      <c r="G125" s="35"/>
      <c r="H125" s="35"/>
      <c r="I125" s="34"/>
      <c r="J125" s="48"/>
      <c r="K125" s="48"/>
      <c r="L125" s="48"/>
      <c r="M125" s="48"/>
      <c r="N125" s="48"/>
      <c r="O125" s="48"/>
      <c r="P125" s="48"/>
      <c r="Q125" s="48"/>
      <c r="R125" s="48"/>
      <c r="S125" s="49"/>
    </row>
    <row r="126" spans="1:19" x14ac:dyDescent="0.3">
      <c r="A126" s="30" t="s">
        <v>4</v>
      </c>
      <c r="B126" s="34"/>
      <c r="C126" s="34" t="s">
        <v>7</v>
      </c>
      <c r="D126" s="19">
        <v>15.926392555236816</v>
      </c>
      <c r="E126" s="34">
        <f>AVERAGE(D126:D128)</f>
        <v>15.93172804514567</v>
      </c>
      <c r="F126" s="34"/>
      <c r="G126" s="33">
        <f>F120-E126</f>
        <v>-0.39667691124810212</v>
      </c>
      <c r="H126" s="33">
        <f>2^G126</f>
        <v>0.75960593813480171</v>
      </c>
      <c r="I126" s="34"/>
      <c r="J126" s="48"/>
      <c r="K126" s="48"/>
      <c r="L126" s="48"/>
      <c r="M126" s="48"/>
      <c r="N126" s="48"/>
      <c r="O126" s="48"/>
      <c r="P126" s="48"/>
      <c r="Q126" s="48"/>
      <c r="R126" s="48"/>
      <c r="S126" s="49"/>
    </row>
    <row r="127" spans="1:19" x14ac:dyDescent="0.3">
      <c r="A127" s="31"/>
      <c r="B127" s="34"/>
      <c r="C127" s="34"/>
      <c r="D127" s="19">
        <v>15.925725936889648</v>
      </c>
      <c r="E127" s="34"/>
      <c r="F127" s="34"/>
      <c r="G127" s="34"/>
      <c r="H127" s="34"/>
      <c r="I127" s="34"/>
      <c r="J127" s="48"/>
      <c r="K127" s="48"/>
      <c r="L127" s="48"/>
      <c r="M127" s="48"/>
      <c r="N127" s="48"/>
      <c r="O127" s="48"/>
      <c r="P127" s="48"/>
      <c r="Q127" s="48"/>
      <c r="R127" s="48"/>
      <c r="S127" s="49"/>
    </row>
    <row r="128" spans="1:19" x14ac:dyDescent="0.3">
      <c r="A128" s="32"/>
      <c r="B128" s="34"/>
      <c r="C128" s="35"/>
      <c r="D128" s="20">
        <v>15.943065643310547</v>
      </c>
      <c r="E128" s="35"/>
      <c r="F128" s="34"/>
      <c r="G128" s="35"/>
      <c r="H128" s="35"/>
      <c r="I128" s="34"/>
      <c r="J128" s="48"/>
      <c r="K128" s="48"/>
      <c r="L128" s="48"/>
      <c r="M128" s="48"/>
      <c r="N128" s="48"/>
      <c r="O128" s="48"/>
      <c r="P128" s="48"/>
      <c r="Q128" s="48"/>
      <c r="R128" s="48"/>
      <c r="S128" s="49"/>
    </row>
    <row r="129" spans="1:19" x14ac:dyDescent="0.3">
      <c r="A129" s="30" t="s">
        <v>3</v>
      </c>
      <c r="B129" s="34"/>
      <c r="C129" s="33" t="s">
        <v>7</v>
      </c>
      <c r="D129" s="21">
        <v>15.449256896972656</v>
      </c>
      <c r="E129" s="36">
        <f>AVERAGE(D129:D131)</f>
        <v>15.461408615112305</v>
      </c>
      <c r="F129" s="34"/>
      <c r="G129" s="33">
        <f>F120-E129</f>
        <v>7.3642518785263178E-2</v>
      </c>
      <c r="H129" s="33">
        <f>2^G129</f>
        <v>1.05237035860464</v>
      </c>
      <c r="I129" s="34"/>
      <c r="J129" s="48"/>
      <c r="K129" s="48"/>
      <c r="L129" s="48"/>
      <c r="M129" s="48"/>
      <c r="N129" s="48"/>
      <c r="O129" s="48"/>
      <c r="P129" s="48"/>
      <c r="Q129" s="48"/>
      <c r="R129" s="48"/>
      <c r="S129" s="49"/>
    </row>
    <row r="130" spans="1:19" x14ac:dyDescent="0.3">
      <c r="A130" s="31"/>
      <c r="B130" s="34"/>
      <c r="C130" s="34"/>
      <c r="D130" s="19">
        <v>15.476836204528809</v>
      </c>
      <c r="E130" s="37"/>
      <c r="F130" s="34"/>
      <c r="G130" s="34"/>
      <c r="H130" s="34"/>
      <c r="I130" s="34"/>
      <c r="J130" s="48"/>
      <c r="K130" s="48"/>
      <c r="L130" s="48"/>
      <c r="M130" s="48"/>
      <c r="N130" s="48"/>
      <c r="O130" s="48"/>
      <c r="P130" s="48"/>
      <c r="Q130" s="48"/>
      <c r="R130" s="48"/>
      <c r="S130" s="49"/>
    </row>
    <row r="131" spans="1:19" x14ac:dyDescent="0.3">
      <c r="A131" s="32"/>
      <c r="B131" s="34"/>
      <c r="C131" s="35"/>
      <c r="D131" s="20">
        <v>15.458132743835449</v>
      </c>
      <c r="E131" s="38"/>
      <c r="F131" s="34"/>
      <c r="G131" s="35"/>
      <c r="H131" s="35"/>
      <c r="I131" s="34"/>
      <c r="J131" s="48"/>
      <c r="K131" s="48"/>
      <c r="L131" s="48"/>
      <c r="M131" s="48"/>
      <c r="N131" s="48"/>
      <c r="O131" s="48"/>
      <c r="P131" s="48"/>
      <c r="Q131" s="48"/>
      <c r="R131" s="48"/>
      <c r="S131" s="49"/>
    </row>
    <row r="132" spans="1:19" x14ac:dyDescent="0.3">
      <c r="A132" s="30" t="s">
        <v>2</v>
      </c>
      <c r="B132" s="34"/>
      <c r="C132" s="33" t="s">
        <v>7</v>
      </c>
      <c r="D132" s="21">
        <v>14.666788101196289</v>
      </c>
      <c r="E132" s="36">
        <f>AVERAGE(D132:D134)</f>
        <v>14.687103271484375</v>
      </c>
      <c r="F132" s="34"/>
      <c r="G132" s="33">
        <f>F120-E132</f>
        <v>0.84794786241319287</v>
      </c>
      <c r="H132" s="33">
        <f>2^G132</f>
        <v>1.799938810384623</v>
      </c>
      <c r="I132" s="34"/>
      <c r="J132" s="48"/>
      <c r="K132" s="48"/>
      <c r="L132" s="48"/>
      <c r="M132" s="48"/>
      <c r="N132" s="48"/>
      <c r="O132" s="48"/>
      <c r="P132" s="48"/>
      <c r="Q132" s="48"/>
      <c r="R132" s="48"/>
      <c r="S132" s="49"/>
    </row>
    <row r="133" spans="1:19" x14ac:dyDescent="0.3">
      <c r="A133" s="31"/>
      <c r="B133" s="34"/>
      <c r="C133" s="34"/>
      <c r="D133" s="19">
        <v>14.726413726806641</v>
      </c>
      <c r="E133" s="37"/>
      <c r="F133" s="34"/>
      <c r="G133" s="34"/>
      <c r="H133" s="34"/>
      <c r="I133" s="34"/>
      <c r="J133" s="48"/>
      <c r="K133" s="48"/>
      <c r="L133" s="48"/>
      <c r="M133" s="48"/>
      <c r="N133" s="48"/>
      <c r="O133" s="48"/>
      <c r="P133" s="48"/>
      <c r="Q133" s="48"/>
      <c r="R133" s="48"/>
      <c r="S133" s="49"/>
    </row>
    <row r="134" spans="1:19" x14ac:dyDescent="0.3">
      <c r="A134" s="32"/>
      <c r="B134" s="34"/>
      <c r="C134" s="35"/>
      <c r="D134" s="20">
        <v>14.668107986450195</v>
      </c>
      <c r="E134" s="38"/>
      <c r="F134" s="34"/>
      <c r="G134" s="35"/>
      <c r="H134" s="35"/>
      <c r="I134" s="34"/>
      <c r="J134" s="48"/>
      <c r="K134" s="48"/>
      <c r="L134" s="48"/>
      <c r="M134" s="48"/>
      <c r="N134" s="48"/>
      <c r="O134" s="48"/>
      <c r="P134" s="48"/>
      <c r="Q134" s="48"/>
      <c r="R134" s="48"/>
      <c r="S134" s="49"/>
    </row>
    <row r="135" spans="1:19" x14ac:dyDescent="0.3">
      <c r="A135" s="31" t="s">
        <v>1</v>
      </c>
      <c r="B135" s="34"/>
      <c r="C135" s="34" t="s">
        <v>7</v>
      </c>
      <c r="D135" s="19">
        <v>16.107927322387695</v>
      </c>
      <c r="E135" s="34">
        <f>AVERAGE(D135:D137)</f>
        <v>16.148602803548176</v>
      </c>
      <c r="F135" s="34"/>
      <c r="G135" s="34">
        <f>F120-E135</f>
        <v>-0.61355166965060803</v>
      </c>
      <c r="H135" s="34">
        <f>2^G135</f>
        <v>0.65358570297675112</v>
      </c>
      <c r="I135" s="34"/>
      <c r="J135" s="48"/>
      <c r="K135" s="48"/>
      <c r="L135" s="48"/>
      <c r="M135" s="48"/>
      <c r="N135" s="48"/>
      <c r="O135" s="48"/>
      <c r="P135" s="48"/>
      <c r="Q135" s="48"/>
      <c r="R135" s="48"/>
      <c r="S135" s="49"/>
    </row>
    <row r="136" spans="1:19" x14ac:dyDescent="0.3">
      <c r="A136" s="31"/>
      <c r="B136" s="34"/>
      <c r="C136" s="34"/>
      <c r="D136" s="19">
        <v>16.132993698120117</v>
      </c>
      <c r="E136" s="34"/>
      <c r="F136" s="34"/>
      <c r="G136" s="34"/>
      <c r="H136" s="34"/>
      <c r="I136" s="34"/>
      <c r="J136" s="48"/>
      <c r="K136" s="48"/>
      <c r="L136" s="48"/>
      <c r="M136" s="48"/>
      <c r="N136" s="48"/>
      <c r="O136" s="48"/>
      <c r="P136" s="48"/>
      <c r="Q136" s="48"/>
      <c r="R136" s="48"/>
      <c r="S136" s="49"/>
    </row>
    <row r="137" spans="1:19" ht="15" thickBot="1" x14ac:dyDescent="0.35">
      <c r="A137" s="40"/>
      <c r="B137" s="39"/>
      <c r="C137" s="39"/>
      <c r="D137" s="22">
        <v>16.204887390136719</v>
      </c>
      <c r="E137" s="39"/>
      <c r="F137" s="39"/>
      <c r="G137" s="39"/>
      <c r="H137" s="39"/>
      <c r="I137" s="39"/>
      <c r="J137" s="50"/>
      <c r="K137" s="50"/>
      <c r="L137" s="50"/>
      <c r="M137" s="50"/>
      <c r="N137" s="50"/>
      <c r="O137" s="50"/>
      <c r="P137" s="50"/>
      <c r="Q137" s="50"/>
      <c r="R137" s="50"/>
      <c r="S137" s="51"/>
    </row>
    <row r="138" spans="1:19" x14ac:dyDescent="0.3">
      <c r="A138" s="44" t="s">
        <v>6</v>
      </c>
      <c r="B138" s="34" t="s">
        <v>34</v>
      </c>
      <c r="C138" s="41" t="s">
        <v>0</v>
      </c>
      <c r="D138" s="18">
        <v>19.427726745605469</v>
      </c>
      <c r="E138" s="45">
        <f>AVERAGE(D138:D140)</f>
        <v>19.478297551472981</v>
      </c>
      <c r="F138" s="34">
        <f>AVERAGE(E138:E144)</f>
        <v>19.893999735514324</v>
      </c>
      <c r="G138" s="41">
        <f>F138-E138</f>
        <v>0.41570218404134351</v>
      </c>
      <c r="H138" s="41">
        <f>2^G138</f>
        <v>1.3339477740251484</v>
      </c>
      <c r="I138" s="41">
        <f>H120</f>
        <v>1.2506667537078653</v>
      </c>
      <c r="J138" s="41">
        <f>H138/I138</f>
        <v>1.0665892973251099</v>
      </c>
      <c r="K138" s="41">
        <f>LOG(J138,2)</f>
        <v>9.3004756503638791E-2</v>
      </c>
      <c r="L138" s="41">
        <f>GEOMEAN(J138:J146)</f>
        <v>1.0000000000000024</v>
      </c>
      <c r="M138" s="41">
        <f>LOG(L138,2)</f>
        <v>3.523769154196405E-15</v>
      </c>
      <c r="N138" s="41">
        <f>_xlfn.STDEV.P(K138:K146)</f>
        <v>7.7636640830534967E-2</v>
      </c>
      <c r="O138" s="41">
        <f>N138/SQRT(3)</f>
        <v>4.4823535482487659E-2</v>
      </c>
      <c r="P138" s="41">
        <f>2^(M138-O138)</f>
        <v>0.96940838372585081</v>
      </c>
      <c r="Q138" s="41">
        <f>2^(M138+O138)</f>
        <v>1.031556995779815</v>
      </c>
      <c r="R138" s="41">
        <f>L138-P138</f>
        <v>3.0591616274151634E-2</v>
      </c>
      <c r="S138" s="42">
        <f>Q138-L138</f>
        <v>3.1556995779812524E-2</v>
      </c>
    </row>
    <row r="139" spans="1:19" x14ac:dyDescent="0.3">
      <c r="A139" s="31"/>
      <c r="B139" s="34"/>
      <c r="C139" s="34"/>
      <c r="D139" s="19">
        <v>19.476089477539063</v>
      </c>
      <c r="E139" s="37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28"/>
    </row>
    <row r="140" spans="1:19" x14ac:dyDescent="0.3">
      <c r="A140" s="32"/>
      <c r="B140" s="34"/>
      <c r="C140" s="35"/>
      <c r="D140" s="20">
        <v>19.531076431274414</v>
      </c>
      <c r="E140" s="38"/>
      <c r="F140" s="34"/>
      <c r="G140" s="35"/>
      <c r="H140" s="35"/>
      <c r="I140" s="35"/>
      <c r="J140" s="35"/>
      <c r="K140" s="35"/>
      <c r="L140" s="34"/>
      <c r="M140" s="34"/>
      <c r="N140" s="34"/>
      <c r="O140" s="34"/>
      <c r="P140" s="34"/>
      <c r="Q140" s="34"/>
      <c r="R140" s="34"/>
      <c r="S140" s="28"/>
    </row>
    <row r="141" spans="1:19" x14ac:dyDescent="0.3">
      <c r="A141" s="30" t="s">
        <v>5</v>
      </c>
      <c r="B141" s="34"/>
      <c r="C141" s="33" t="s">
        <v>0</v>
      </c>
      <c r="D141" s="21">
        <v>19.79736328125</v>
      </c>
      <c r="E141" s="36">
        <f>AVERAGE(D141:D143)</f>
        <v>19.815987904866535</v>
      </c>
      <c r="F141" s="34"/>
      <c r="G141" s="33">
        <f>F138-E141</f>
        <v>7.8011830647788827E-2</v>
      </c>
      <c r="H141" s="33">
        <f>2^G141</f>
        <v>1.0555623736152207</v>
      </c>
      <c r="I141" s="33">
        <f>H123</f>
        <v>1.052616185550018</v>
      </c>
      <c r="J141" s="33">
        <f>H141/I141</f>
        <v>1.0027989195925799</v>
      </c>
      <c r="K141" s="33">
        <f>LOG(J141,2)</f>
        <v>4.0323469373949811E-3</v>
      </c>
      <c r="L141" s="34"/>
      <c r="M141" s="34"/>
      <c r="N141" s="34"/>
      <c r="O141" s="34"/>
      <c r="P141" s="34"/>
      <c r="Q141" s="34"/>
      <c r="R141" s="34"/>
      <c r="S141" s="28"/>
    </row>
    <row r="142" spans="1:19" x14ac:dyDescent="0.3">
      <c r="A142" s="31"/>
      <c r="B142" s="34"/>
      <c r="C142" s="34"/>
      <c r="D142" s="19">
        <v>19.815370559692383</v>
      </c>
      <c r="E142" s="37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28"/>
    </row>
    <row r="143" spans="1:19" x14ac:dyDescent="0.3">
      <c r="A143" s="32"/>
      <c r="B143" s="34"/>
      <c r="C143" s="35"/>
      <c r="D143" s="20">
        <v>19.835229873657227</v>
      </c>
      <c r="E143" s="38"/>
      <c r="F143" s="34"/>
      <c r="G143" s="35"/>
      <c r="H143" s="35"/>
      <c r="I143" s="35"/>
      <c r="J143" s="35"/>
      <c r="K143" s="35"/>
      <c r="L143" s="34"/>
      <c r="M143" s="34"/>
      <c r="N143" s="34"/>
      <c r="O143" s="34"/>
      <c r="P143" s="34"/>
      <c r="Q143" s="34"/>
      <c r="R143" s="34"/>
      <c r="S143" s="28"/>
    </row>
    <row r="144" spans="1:19" x14ac:dyDescent="0.3">
      <c r="A144" s="30" t="s">
        <v>4</v>
      </c>
      <c r="B144" s="34"/>
      <c r="C144" s="34" t="s">
        <v>0</v>
      </c>
      <c r="D144" s="19">
        <v>20.365743637084961</v>
      </c>
      <c r="E144" s="34">
        <f>AVERAGE(D144:D146)</f>
        <v>20.387713750203449</v>
      </c>
      <c r="F144" s="34"/>
      <c r="G144" s="33">
        <f>F138-E144</f>
        <v>-0.49371401468912524</v>
      </c>
      <c r="H144" s="33">
        <f>2^G144</f>
        <v>0.7101944471017464</v>
      </c>
      <c r="I144" s="33">
        <f>H126</f>
        <v>0.75960593813480171</v>
      </c>
      <c r="J144" s="33">
        <f>H144/I144</f>
        <v>0.93495115223245318</v>
      </c>
      <c r="K144" s="33">
        <f>LOG(J144,2)</f>
        <v>-9.7037103441023065E-2</v>
      </c>
      <c r="L144" s="34"/>
      <c r="M144" s="34"/>
      <c r="N144" s="34"/>
      <c r="O144" s="34"/>
      <c r="P144" s="34"/>
      <c r="Q144" s="34"/>
      <c r="R144" s="34"/>
      <c r="S144" s="28"/>
    </row>
    <row r="145" spans="1:19" x14ac:dyDescent="0.3">
      <c r="A145" s="31"/>
      <c r="B145" s="34"/>
      <c r="C145" s="34"/>
      <c r="D145" s="19">
        <v>20.410154342651367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28"/>
    </row>
    <row r="146" spans="1:19" x14ac:dyDescent="0.3">
      <c r="A146" s="32"/>
      <c r="B146" s="34"/>
      <c r="C146" s="35"/>
      <c r="D146" s="20">
        <v>20.387243270874023</v>
      </c>
      <c r="E146" s="35"/>
      <c r="F146" s="34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43"/>
    </row>
    <row r="147" spans="1:19" x14ac:dyDescent="0.3">
      <c r="A147" s="30" t="s">
        <v>3</v>
      </c>
      <c r="B147" s="34"/>
      <c r="C147" s="33" t="s">
        <v>0</v>
      </c>
      <c r="D147" s="21">
        <v>20.349918365478516</v>
      </c>
      <c r="E147" s="36">
        <f>AVERAGE(D147:D149)</f>
        <v>20.353157043457031</v>
      </c>
      <c r="F147" s="34"/>
      <c r="G147" s="33">
        <f>F138-E147</f>
        <v>-0.45915730794270715</v>
      </c>
      <c r="H147" s="33">
        <f>2^G147</f>
        <v>0.72741102237226751</v>
      </c>
      <c r="I147" s="33">
        <f>H129</f>
        <v>1.05237035860464</v>
      </c>
      <c r="J147" s="33">
        <f>H147/I147</f>
        <v>0.69121200195790111</v>
      </c>
      <c r="K147" s="33">
        <f>LOG(J147,2)</f>
        <v>-0.53279982672797044</v>
      </c>
      <c r="L147" s="34">
        <f>GEOMEAN(J147:J155)</f>
        <v>0.68168024452596776</v>
      </c>
      <c r="M147" s="34">
        <f>LOG(L147,2)</f>
        <v>-0.55283292134602624</v>
      </c>
      <c r="N147" s="34">
        <f>_xlfn.STDEV.P(K147:K155)</f>
        <v>0.76236307792121405</v>
      </c>
      <c r="O147" s="34">
        <f>N147/SQRT(3)</f>
        <v>0.44015052825804463</v>
      </c>
      <c r="P147" s="34">
        <f>2^(M147-O147)</f>
        <v>0.50243767407362561</v>
      </c>
      <c r="Q147" s="34">
        <f>2^(M147+O147)</f>
        <v>0.92486686360404025</v>
      </c>
      <c r="R147" s="34">
        <f>L147-P147</f>
        <v>0.17924257045234215</v>
      </c>
      <c r="S147" s="28">
        <f>Q147-L147</f>
        <v>0.24318661907807249</v>
      </c>
    </row>
    <row r="148" spans="1:19" x14ac:dyDescent="0.3">
      <c r="A148" s="31"/>
      <c r="B148" s="34"/>
      <c r="C148" s="34"/>
      <c r="D148" s="19">
        <v>20.35059928894043</v>
      </c>
      <c r="E148" s="37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28"/>
    </row>
    <row r="149" spans="1:19" x14ac:dyDescent="0.3">
      <c r="A149" s="32"/>
      <c r="B149" s="34"/>
      <c r="C149" s="35"/>
      <c r="D149" s="20">
        <v>20.358953475952148</v>
      </c>
      <c r="E149" s="38"/>
      <c r="F149" s="34"/>
      <c r="G149" s="35"/>
      <c r="H149" s="35"/>
      <c r="I149" s="35"/>
      <c r="J149" s="35"/>
      <c r="K149" s="35"/>
      <c r="L149" s="34"/>
      <c r="M149" s="34"/>
      <c r="N149" s="34"/>
      <c r="O149" s="34"/>
      <c r="P149" s="34"/>
      <c r="Q149" s="34"/>
      <c r="R149" s="34"/>
      <c r="S149" s="28"/>
    </row>
    <row r="150" spans="1:19" x14ac:dyDescent="0.3">
      <c r="A150" s="30" t="s">
        <v>2</v>
      </c>
      <c r="B150" s="34"/>
      <c r="C150" s="34" t="s">
        <v>0</v>
      </c>
      <c r="D150" s="19">
        <v>20.551433563232422</v>
      </c>
      <c r="E150" s="36">
        <f>AVERAGE(D150:D152)</f>
        <v>20.542440414428711</v>
      </c>
      <c r="F150" s="34"/>
      <c r="G150" s="33">
        <f>F138-E150</f>
        <v>-0.64844067891438684</v>
      </c>
      <c r="H150" s="33">
        <f>2^G150</f>
        <v>0.63796948345925175</v>
      </c>
      <c r="I150" s="33">
        <f>H132</f>
        <v>1.799938810384623</v>
      </c>
      <c r="J150" s="33">
        <f>H150/I150</f>
        <v>0.35443953971020059</v>
      </c>
      <c r="K150" s="33">
        <f>LOG(J150,2)</f>
        <v>-1.4963885413275797</v>
      </c>
      <c r="L150" s="34"/>
      <c r="M150" s="34"/>
      <c r="N150" s="34"/>
      <c r="O150" s="34"/>
      <c r="P150" s="34"/>
      <c r="Q150" s="34"/>
      <c r="R150" s="34"/>
      <c r="S150" s="28"/>
    </row>
    <row r="151" spans="1:19" x14ac:dyDescent="0.3">
      <c r="A151" s="31"/>
      <c r="B151" s="34"/>
      <c r="C151" s="34"/>
      <c r="D151" s="19">
        <v>20.560087203979492</v>
      </c>
      <c r="E151" s="37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28"/>
    </row>
    <row r="152" spans="1:19" x14ac:dyDescent="0.3">
      <c r="A152" s="32"/>
      <c r="B152" s="34"/>
      <c r="C152" s="35"/>
      <c r="D152" s="20">
        <v>20.515800476074219</v>
      </c>
      <c r="E152" s="38"/>
      <c r="F152" s="34"/>
      <c r="G152" s="35"/>
      <c r="H152" s="35"/>
      <c r="I152" s="35"/>
      <c r="J152" s="35"/>
      <c r="K152" s="35"/>
      <c r="L152" s="34"/>
      <c r="M152" s="34"/>
      <c r="N152" s="34"/>
      <c r="O152" s="34"/>
      <c r="P152" s="34"/>
      <c r="Q152" s="34"/>
      <c r="R152" s="34"/>
      <c r="S152" s="28"/>
    </row>
    <row r="153" spans="1:19" x14ac:dyDescent="0.3">
      <c r="A153" s="31" t="s">
        <v>1</v>
      </c>
      <c r="B153" s="34"/>
      <c r="C153" s="34" t="s">
        <v>0</v>
      </c>
      <c r="D153" s="19">
        <v>20.096775054931641</v>
      </c>
      <c r="E153" s="34">
        <f>AVERAGE(D153:D155)</f>
        <v>20.136861801147461</v>
      </c>
      <c r="F153" s="34"/>
      <c r="G153" s="34">
        <f>F138-E153</f>
        <v>-0.24286206563313684</v>
      </c>
      <c r="H153" s="34">
        <f>2^G153</f>
        <v>0.84506717642367801</v>
      </c>
      <c r="I153" s="34">
        <f>H135</f>
        <v>0.65358570297675112</v>
      </c>
      <c r="J153" s="34">
        <f>H153/I153</f>
        <v>1.2929707191800952</v>
      </c>
      <c r="K153" s="34">
        <f>LOG(J153,2)</f>
        <v>0.37068960401747097</v>
      </c>
      <c r="L153" s="34"/>
      <c r="M153" s="34"/>
      <c r="N153" s="34"/>
      <c r="O153" s="34"/>
      <c r="P153" s="34"/>
      <c r="Q153" s="34"/>
      <c r="R153" s="34"/>
      <c r="S153" s="28"/>
    </row>
    <row r="154" spans="1:19" x14ac:dyDescent="0.3">
      <c r="A154" s="31"/>
      <c r="B154" s="34"/>
      <c r="C154" s="34"/>
      <c r="D154" s="19">
        <v>20.158098220825195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28"/>
    </row>
    <row r="155" spans="1:19" ht="15" thickBot="1" x14ac:dyDescent="0.35">
      <c r="A155" s="40"/>
      <c r="B155" s="39"/>
      <c r="C155" s="39"/>
      <c r="D155" s="22">
        <v>20.155712127685547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29"/>
    </row>
    <row r="156" spans="1:19" ht="15" thickBot="1" x14ac:dyDescent="0.35">
      <c r="A156" s="1"/>
    </row>
    <row r="157" spans="1:19" ht="15" thickBot="1" x14ac:dyDescent="0.35">
      <c r="A157" s="4" t="s">
        <v>25</v>
      </c>
      <c r="B157" s="6" t="s">
        <v>28</v>
      </c>
      <c r="C157" s="6" t="s">
        <v>24</v>
      </c>
      <c r="D157" s="6" t="s">
        <v>23</v>
      </c>
      <c r="E157" s="6" t="s">
        <v>22</v>
      </c>
      <c r="F157" s="6" t="s">
        <v>21</v>
      </c>
      <c r="G157" s="6" t="s">
        <v>20</v>
      </c>
      <c r="H157" s="6" t="s">
        <v>19</v>
      </c>
      <c r="I157" s="6" t="s">
        <v>18</v>
      </c>
      <c r="J157" s="6" t="s">
        <v>17</v>
      </c>
      <c r="K157" s="13" t="s">
        <v>16</v>
      </c>
      <c r="L157" s="13" t="s">
        <v>15</v>
      </c>
      <c r="M157" s="13" t="s">
        <v>14</v>
      </c>
      <c r="N157" s="13" t="s">
        <v>13</v>
      </c>
      <c r="O157" s="13" t="s">
        <v>12</v>
      </c>
      <c r="P157" s="13" t="s">
        <v>11</v>
      </c>
      <c r="Q157" s="13" t="s">
        <v>10</v>
      </c>
      <c r="R157" s="13" t="s">
        <v>9</v>
      </c>
      <c r="S157" s="12" t="s">
        <v>8</v>
      </c>
    </row>
    <row r="158" spans="1:19" x14ac:dyDescent="0.3">
      <c r="A158" s="44" t="s">
        <v>6</v>
      </c>
      <c r="B158" s="41" t="s">
        <v>35</v>
      </c>
      <c r="C158" s="41" t="s">
        <v>7</v>
      </c>
      <c r="D158" s="18">
        <v>14.712966918945313</v>
      </c>
      <c r="E158" s="45">
        <f>AVERAGE(D158:D160)</f>
        <v>14.797022183736166</v>
      </c>
      <c r="F158" s="41">
        <f>AVERAGE(E158:E164)</f>
        <v>15.249862458970812</v>
      </c>
      <c r="G158" s="41">
        <f>F158-E158</f>
        <v>0.45284027523464587</v>
      </c>
      <c r="H158" s="41">
        <f>2^G158</f>
        <v>1.3687322685611398</v>
      </c>
      <c r="I158" s="41"/>
      <c r="J158" s="46"/>
      <c r="K158" s="46"/>
      <c r="L158" s="46"/>
      <c r="M158" s="46"/>
      <c r="N158" s="46"/>
      <c r="O158" s="46"/>
      <c r="P158" s="46"/>
      <c r="Q158" s="46"/>
      <c r="R158" s="46"/>
      <c r="S158" s="47"/>
    </row>
    <row r="159" spans="1:19" x14ac:dyDescent="0.3">
      <c r="A159" s="31"/>
      <c r="B159" s="34"/>
      <c r="C159" s="34"/>
      <c r="D159" s="19">
        <v>14.790362358093262</v>
      </c>
      <c r="E159" s="37"/>
      <c r="F159" s="34"/>
      <c r="G159" s="34"/>
      <c r="H159" s="34"/>
      <c r="I159" s="34"/>
      <c r="J159" s="48"/>
      <c r="K159" s="48"/>
      <c r="L159" s="48"/>
      <c r="M159" s="48"/>
      <c r="N159" s="48"/>
      <c r="O159" s="48"/>
      <c r="P159" s="48"/>
      <c r="Q159" s="48"/>
      <c r="R159" s="48"/>
      <c r="S159" s="49"/>
    </row>
    <row r="160" spans="1:19" x14ac:dyDescent="0.3">
      <c r="A160" s="32"/>
      <c r="B160" s="34"/>
      <c r="C160" s="35"/>
      <c r="D160" s="20">
        <v>14.887737274169922</v>
      </c>
      <c r="E160" s="38"/>
      <c r="F160" s="34"/>
      <c r="G160" s="35"/>
      <c r="H160" s="35"/>
      <c r="I160" s="34"/>
      <c r="J160" s="48"/>
      <c r="K160" s="48"/>
      <c r="L160" s="48"/>
      <c r="M160" s="48"/>
      <c r="N160" s="48"/>
      <c r="O160" s="48"/>
      <c r="P160" s="48"/>
      <c r="Q160" s="48"/>
      <c r="R160" s="48"/>
      <c r="S160" s="49"/>
    </row>
    <row r="161" spans="1:19" x14ac:dyDescent="0.3">
      <c r="A161" s="30" t="s">
        <v>5</v>
      </c>
      <c r="B161" s="34"/>
      <c r="C161" s="34" t="s">
        <v>7</v>
      </c>
      <c r="D161" s="19">
        <v>15.151152610778809</v>
      </c>
      <c r="E161" s="34">
        <f>AVERAGE(D161:D163)</f>
        <v>15.287561098734537</v>
      </c>
      <c r="F161" s="34"/>
      <c r="G161" s="33">
        <f>F158-E161</f>
        <v>-3.7698639763725339E-2</v>
      </c>
      <c r="H161" s="33">
        <f>2^G161</f>
        <v>0.97420774662226284</v>
      </c>
      <c r="I161" s="34"/>
      <c r="J161" s="48"/>
      <c r="K161" s="48"/>
      <c r="L161" s="48"/>
      <c r="M161" s="48"/>
      <c r="N161" s="48"/>
      <c r="O161" s="48"/>
      <c r="P161" s="48"/>
      <c r="Q161" s="48"/>
      <c r="R161" s="48"/>
      <c r="S161" s="49"/>
    </row>
    <row r="162" spans="1:19" x14ac:dyDescent="0.3">
      <c r="A162" s="31"/>
      <c r="B162" s="34"/>
      <c r="C162" s="34"/>
      <c r="D162" s="19">
        <v>15.236358642578125</v>
      </c>
      <c r="E162" s="34"/>
      <c r="F162" s="34"/>
      <c r="G162" s="34"/>
      <c r="H162" s="34"/>
      <c r="I162" s="34"/>
      <c r="J162" s="48"/>
      <c r="K162" s="48"/>
      <c r="L162" s="48"/>
      <c r="M162" s="48"/>
      <c r="N162" s="48"/>
      <c r="O162" s="48"/>
      <c r="P162" s="48"/>
      <c r="Q162" s="48"/>
      <c r="R162" s="48"/>
      <c r="S162" s="49"/>
    </row>
    <row r="163" spans="1:19" x14ac:dyDescent="0.3">
      <c r="A163" s="32"/>
      <c r="B163" s="34"/>
      <c r="C163" s="35"/>
      <c r="D163" s="20">
        <v>15.47517204284668</v>
      </c>
      <c r="E163" s="35"/>
      <c r="F163" s="34"/>
      <c r="G163" s="35"/>
      <c r="H163" s="35"/>
      <c r="I163" s="34"/>
      <c r="J163" s="48"/>
      <c r="K163" s="48"/>
      <c r="L163" s="48"/>
      <c r="M163" s="48"/>
      <c r="N163" s="48"/>
      <c r="O163" s="48"/>
      <c r="P163" s="48"/>
      <c r="Q163" s="48"/>
      <c r="R163" s="48"/>
      <c r="S163" s="49"/>
    </row>
    <row r="164" spans="1:19" x14ac:dyDescent="0.3">
      <c r="A164" s="30" t="s">
        <v>4</v>
      </c>
      <c r="B164" s="34"/>
      <c r="C164" s="33" t="s">
        <v>7</v>
      </c>
      <c r="D164" s="19">
        <v>15.577308654785156</v>
      </c>
      <c r="E164" s="36">
        <f>AVERAGE(D164:D166)</f>
        <v>15.665004094441732</v>
      </c>
      <c r="F164" s="34"/>
      <c r="G164" s="33">
        <f>F158-E164</f>
        <v>-0.41514163547092053</v>
      </c>
      <c r="H164" s="33">
        <f>2^G164</f>
        <v>0.7499458656728285</v>
      </c>
      <c r="I164" s="34"/>
      <c r="J164" s="48"/>
      <c r="K164" s="48"/>
      <c r="L164" s="48"/>
      <c r="M164" s="48"/>
      <c r="N164" s="48"/>
      <c r="O164" s="48"/>
      <c r="P164" s="48"/>
      <c r="Q164" s="48"/>
      <c r="R164" s="48"/>
      <c r="S164" s="49"/>
    </row>
    <row r="165" spans="1:19" x14ac:dyDescent="0.3">
      <c r="A165" s="31"/>
      <c r="B165" s="34"/>
      <c r="C165" s="34"/>
      <c r="D165" s="19">
        <v>15.672610282897949</v>
      </c>
      <c r="E165" s="37"/>
      <c r="F165" s="34"/>
      <c r="G165" s="34"/>
      <c r="H165" s="34"/>
      <c r="I165" s="34"/>
      <c r="J165" s="48"/>
      <c r="K165" s="48"/>
      <c r="L165" s="48"/>
      <c r="M165" s="48"/>
      <c r="N165" s="48"/>
      <c r="O165" s="48"/>
      <c r="P165" s="48"/>
      <c r="Q165" s="48"/>
      <c r="R165" s="48"/>
      <c r="S165" s="49"/>
    </row>
    <row r="166" spans="1:19" x14ac:dyDescent="0.3">
      <c r="A166" s="32"/>
      <c r="B166" s="34"/>
      <c r="C166" s="35"/>
      <c r="D166" s="20">
        <v>15.74509334564209</v>
      </c>
      <c r="E166" s="38"/>
      <c r="F166" s="34"/>
      <c r="G166" s="35"/>
      <c r="H166" s="35"/>
      <c r="I166" s="34"/>
      <c r="J166" s="48"/>
      <c r="K166" s="48"/>
      <c r="L166" s="48"/>
      <c r="M166" s="48"/>
      <c r="N166" s="48"/>
      <c r="O166" s="48"/>
      <c r="P166" s="48"/>
      <c r="Q166" s="48"/>
      <c r="R166" s="48"/>
      <c r="S166" s="49"/>
    </row>
    <row r="167" spans="1:19" x14ac:dyDescent="0.3">
      <c r="A167" s="30" t="s">
        <v>3</v>
      </c>
      <c r="B167" s="34"/>
      <c r="C167" s="33" t="s">
        <v>7</v>
      </c>
      <c r="D167" s="21">
        <v>15.648573875427246</v>
      </c>
      <c r="E167" s="36">
        <f>AVERAGE(D167:D169)</f>
        <v>15.72624651590983</v>
      </c>
      <c r="F167" s="34"/>
      <c r="G167" s="33">
        <f>F158-E167</f>
        <v>-0.47638405693901831</v>
      </c>
      <c r="H167" s="33">
        <f>2^G167</f>
        <v>0.71877689680357748</v>
      </c>
      <c r="I167" s="34"/>
      <c r="J167" s="48"/>
      <c r="K167" s="48"/>
      <c r="L167" s="48"/>
      <c r="M167" s="48"/>
      <c r="N167" s="48"/>
      <c r="O167" s="48"/>
      <c r="P167" s="48"/>
      <c r="Q167" s="48"/>
      <c r="R167" s="48"/>
      <c r="S167" s="49"/>
    </row>
    <row r="168" spans="1:19" x14ac:dyDescent="0.3">
      <c r="A168" s="31"/>
      <c r="B168" s="34"/>
      <c r="C168" s="34"/>
      <c r="D168" s="19">
        <v>15.733889579772949</v>
      </c>
      <c r="E168" s="37"/>
      <c r="F168" s="34"/>
      <c r="G168" s="34"/>
      <c r="H168" s="34"/>
      <c r="I168" s="34"/>
      <c r="J168" s="48"/>
      <c r="K168" s="48"/>
      <c r="L168" s="48"/>
      <c r="M168" s="48"/>
      <c r="N168" s="48"/>
      <c r="O168" s="48"/>
      <c r="P168" s="48"/>
      <c r="Q168" s="48"/>
      <c r="R168" s="48"/>
      <c r="S168" s="49"/>
    </row>
    <row r="169" spans="1:19" x14ac:dyDescent="0.3">
      <c r="A169" s="32"/>
      <c r="B169" s="34"/>
      <c r="C169" s="35"/>
      <c r="D169" s="20">
        <v>15.796276092529297</v>
      </c>
      <c r="E169" s="38"/>
      <c r="F169" s="34"/>
      <c r="G169" s="35"/>
      <c r="H169" s="35"/>
      <c r="I169" s="34"/>
      <c r="J169" s="48"/>
      <c r="K169" s="48"/>
      <c r="L169" s="48"/>
      <c r="M169" s="48"/>
      <c r="N169" s="48"/>
      <c r="O169" s="48"/>
      <c r="P169" s="48"/>
      <c r="Q169" s="48"/>
      <c r="R169" s="48"/>
      <c r="S169" s="49"/>
    </row>
    <row r="170" spans="1:19" x14ac:dyDescent="0.3">
      <c r="A170" s="30" t="s">
        <v>2</v>
      </c>
      <c r="B170" s="34"/>
      <c r="C170" s="33" t="s">
        <v>7</v>
      </c>
      <c r="D170" s="21">
        <v>14.846401214599609</v>
      </c>
      <c r="E170" s="36">
        <f>AVERAGE(D170:D172)</f>
        <v>14.803633689880371</v>
      </c>
      <c r="F170" s="34"/>
      <c r="G170" s="33">
        <f>F158-E170</f>
        <v>0.44622876909044074</v>
      </c>
      <c r="H170" s="33">
        <f>2^G170</f>
        <v>1.3624740659102177</v>
      </c>
      <c r="I170" s="34"/>
      <c r="J170" s="48"/>
      <c r="K170" s="48"/>
      <c r="L170" s="48"/>
      <c r="M170" s="48"/>
      <c r="N170" s="48"/>
      <c r="O170" s="48"/>
      <c r="P170" s="48"/>
      <c r="Q170" s="48"/>
      <c r="R170" s="48"/>
      <c r="S170" s="49"/>
    </row>
    <row r="171" spans="1:19" x14ac:dyDescent="0.3">
      <c r="A171" s="31"/>
      <c r="B171" s="34"/>
      <c r="C171" s="34"/>
      <c r="D171" s="19">
        <v>14.884207725524902</v>
      </c>
      <c r="E171" s="37"/>
      <c r="F171" s="34"/>
      <c r="G171" s="34"/>
      <c r="H171" s="34"/>
      <c r="I171" s="34"/>
      <c r="J171" s="48"/>
      <c r="K171" s="48"/>
      <c r="L171" s="48"/>
      <c r="M171" s="48"/>
      <c r="N171" s="48"/>
      <c r="O171" s="48"/>
      <c r="P171" s="48"/>
      <c r="Q171" s="48"/>
      <c r="R171" s="48"/>
      <c r="S171" s="49"/>
    </row>
    <row r="172" spans="1:19" x14ac:dyDescent="0.3">
      <c r="A172" s="32"/>
      <c r="B172" s="34"/>
      <c r="C172" s="35"/>
      <c r="D172" s="20">
        <v>14.680292129516602</v>
      </c>
      <c r="E172" s="38"/>
      <c r="F172" s="34"/>
      <c r="G172" s="35"/>
      <c r="H172" s="35"/>
      <c r="I172" s="34"/>
      <c r="J172" s="48"/>
      <c r="K172" s="48"/>
      <c r="L172" s="48"/>
      <c r="M172" s="48"/>
      <c r="N172" s="48"/>
      <c r="O172" s="48"/>
      <c r="P172" s="48"/>
      <c r="Q172" s="48"/>
      <c r="R172" s="48"/>
      <c r="S172" s="49"/>
    </row>
    <row r="173" spans="1:19" x14ac:dyDescent="0.3">
      <c r="A173" s="31" t="s">
        <v>1</v>
      </c>
      <c r="B173" s="34"/>
      <c r="C173" s="34" t="s">
        <v>7</v>
      </c>
      <c r="D173" s="19">
        <v>15.949479103088379</v>
      </c>
      <c r="E173" s="34">
        <f>AVERAGE(D173:D175)</f>
        <v>15.998976071675619</v>
      </c>
      <c r="F173" s="34"/>
      <c r="G173" s="34">
        <f>F158-E173</f>
        <v>-0.74911361270480725</v>
      </c>
      <c r="H173" s="34">
        <f>2^G173</f>
        <v>0.59496899230629374</v>
      </c>
      <c r="I173" s="34"/>
      <c r="J173" s="48"/>
      <c r="K173" s="48"/>
      <c r="L173" s="48"/>
      <c r="M173" s="48"/>
      <c r="N173" s="48"/>
      <c r="O173" s="48"/>
      <c r="P173" s="48"/>
      <c r="Q173" s="48"/>
      <c r="R173" s="48"/>
      <c r="S173" s="49"/>
    </row>
    <row r="174" spans="1:19" x14ac:dyDescent="0.3">
      <c r="A174" s="31"/>
      <c r="B174" s="34"/>
      <c r="C174" s="34"/>
      <c r="D174" s="19">
        <v>16.025531768798828</v>
      </c>
      <c r="E174" s="34"/>
      <c r="F174" s="34"/>
      <c r="G174" s="34"/>
      <c r="H174" s="34"/>
      <c r="I174" s="34"/>
      <c r="J174" s="48"/>
      <c r="K174" s="48"/>
      <c r="L174" s="48"/>
      <c r="M174" s="48"/>
      <c r="N174" s="48"/>
      <c r="O174" s="48"/>
      <c r="P174" s="48"/>
      <c r="Q174" s="48"/>
      <c r="R174" s="48"/>
      <c r="S174" s="49"/>
    </row>
    <row r="175" spans="1:19" ht="15" thickBot="1" x14ac:dyDescent="0.35">
      <c r="A175" s="40"/>
      <c r="B175" s="39"/>
      <c r="C175" s="39"/>
      <c r="D175" s="22">
        <v>16.021917343139648</v>
      </c>
      <c r="E175" s="39"/>
      <c r="F175" s="39"/>
      <c r="G175" s="39"/>
      <c r="H175" s="39"/>
      <c r="I175" s="39"/>
      <c r="J175" s="50"/>
      <c r="K175" s="50"/>
      <c r="L175" s="50"/>
      <c r="M175" s="50"/>
      <c r="N175" s="50"/>
      <c r="O175" s="50"/>
      <c r="P175" s="50"/>
      <c r="Q175" s="50"/>
      <c r="R175" s="50"/>
      <c r="S175" s="51"/>
    </row>
    <row r="176" spans="1:19" x14ac:dyDescent="0.3">
      <c r="A176" s="44" t="s">
        <v>6</v>
      </c>
      <c r="B176" s="34" t="s">
        <v>36</v>
      </c>
      <c r="C176" s="41" t="s">
        <v>0</v>
      </c>
      <c r="D176" s="18">
        <v>19.018566131591797</v>
      </c>
      <c r="E176" s="45">
        <f>AVERAGE(D176:D178)</f>
        <v>19.142700831095379</v>
      </c>
      <c r="F176" s="34">
        <f>AVERAGE(E176:E182)</f>
        <v>19.816025839911564</v>
      </c>
      <c r="G176" s="41">
        <f>F176-E176</f>
        <v>0.67332500881618529</v>
      </c>
      <c r="H176" s="41">
        <f>2^G176</f>
        <v>1.5947441749016191</v>
      </c>
      <c r="I176" s="41">
        <f>H158</f>
        <v>1.3687322685611398</v>
      </c>
      <c r="J176" s="41">
        <f>H176/I176</f>
        <v>1.1651249930551217</v>
      </c>
      <c r="K176" s="41">
        <f>LOG(J176,2)</f>
        <v>0.22048473358153947</v>
      </c>
      <c r="L176" s="41">
        <f>GEOMEAN(J176:J184)</f>
        <v>0.99999999999999833</v>
      </c>
      <c r="M176" s="41">
        <f>LOG(L176,2)</f>
        <v>-2.4025698778611902E-15</v>
      </c>
      <c r="N176" s="41">
        <f>_xlfn.STDEV.P(K176:K184)</f>
        <v>0.17811453633369734</v>
      </c>
      <c r="O176" s="41">
        <f>N176/SQRT(3)</f>
        <v>0.10283447549884554</v>
      </c>
      <c r="P176" s="41">
        <f>2^(M176-O176)</f>
        <v>0.93120165311294179</v>
      </c>
      <c r="Q176" s="41">
        <f>2^(M176+O176)</f>
        <v>1.0738812551041623</v>
      </c>
      <c r="R176" s="41">
        <f>L176-P176</f>
        <v>6.879834688705655E-2</v>
      </c>
      <c r="S176" s="42">
        <f>Q176-L176</f>
        <v>7.388125510416399E-2</v>
      </c>
    </row>
    <row r="177" spans="1:19" x14ac:dyDescent="0.3">
      <c r="A177" s="31"/>
      <c r="B177" s="34"/>
      <c r="C177" s="34"/>
      <c r="D177" s="19">
        <v>19.10978889465332</v>
      </c>
      <c r="E177" s="37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28"/>
    </row>
    <row r="178" spans="1:19" x14ac:dyDescent="0.3">
      <c r="A178" s="32"/>
      <c r="B178" s="34"/>
      <c r="C178" s="35"/>
      <c r="D178" s="20">
        <v>19.299747467041016</v>
      </c>
      <c r="E178" s="38"/>
      <c r="F178" s="34"/>
      <c r="G178" s="35"/>
      <c r="H178" s="35"/>
      <c r="I178" s="35"/>
      <c r="J178" s="35"/>
      <c r="K178" s="35"/>
      <c r="L178" s="34"/>
      <c r="M178" s="34"/>
      <c r="N178" s="34"/>
      <c r="O178" s="34"/>
      <c r="P178" s="34"/>
      <c r="Q178" s="34"/>
      <c r="R178" s="34"/>
      <c r="S178" s="28"/>
    </row>
    <row r="179" spans="1:19" x14ac:dyDescent="0.3">
      <c r="A179" s="30" t="s">
        <v>5</v>
      </c>
      <c r="B179" s="34"/>
      <c r="C179" s="34" t="s">
        <v>0</v>
      </c>
      <c r="D179" s="19">
        <v>20.083419799804688</v>
      </c>
      <c r="E179" s="34">
        <f>AVERAGE(D179:D181)</f>
        <v>20.069451649983723</v>
      </c>
      <c r="F179" s="34"/>
      <c r="G179" s="33">
        <f>F176-E179</f>
        <v>-0.2534258100721587</v>
      </c>
      <c r="H179" s="33">
        <f>2^G179</f>
        <v>0.83890199943433674</v>
      </c>
      <c r="I179" s="33">
        <f>H161</f>
        <v>0.97420774662226284</v>
      </c>
      <c r="J179" s="33">
        <f>H179/I179</f>
        <v>0.86111201881010169</v>
      </c>
      <c r="K179" s="33">
        <f>LOG(J179,2)</f>
        <v>-0.21572717030843339</v>
      </c>
      <c r="L179" s="34"/>
      <c r="M179" s="34"/>
      <c r="N179" s="34"/>
      <c r="O179" s="34"/>
      <c r="P179" s="34"/>
      <c r="Q179" s="34"/>
      <c r="R179" s="34"/>
      <c r="S179" s="28"/>
    </row>
    <row r="180" spans="1:19" x14ac:dyDescent="0.3">
      <c r="A180" s="31"/>
      <c r="B180" s="34"/>
      <c r="C180" s="34"/>
      <c r="D180" s="19">
        <v>20.008007049560547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28"/>
    </row>
    <row r="181" spans="1:19" x14ac:dyDescent="0.3">
      <c r="A181" s="32"/>
      <c r="B181" s="34"/>
      <c r="C181" s="35"/>
      <c r="D181" s="20">
        <v>20.116928100585938</v>
      </c>
      <c r="E181" s="35"/>
      <c r="F181" s="34"/>
      <c r="G181" s="35"/>
      <c r="H181" s="35"/>
      <c r="I181" s="35"/>
      <c r="J181" s="35"/>
      <c r="K181" s="35"/>
      <c r="L181" s="34"/>
      <c r="M181" s="34"/>
      <c r="N181" s="34"/>
      <c r="O181" s="34"/>
      <c r="P181" s="34"/>
      <c r="Q181" s="34"/>
      <c r="R181" s="34"/>
      <c r="S181" s="28"/>
    </row>
    <row r="182" spans="1:19" x14ac:dyDescent="0.3">
      <c r="A182" s="30" t="s">
        <v>4</v>
      </c>
      <c r="B182" s="34"/>
      <c r="C182" s="33" t="s">
        <v>0</v>
      </c>
      <c r="D182" s="19">
        <v>20.230537414550781</v>
      </c>
      <c r="E182" s="33">
        <f>AVERAGE(D182:D184)</f>
        <v>20.235925038655598</v>
      </c>
      <c r="F182" s="34"/>
      <c r="G182" s="33">
        <f>F176-E182</f>
        <v>-0.4198991987440337</v>
      </c>
      <c r="H182" s="33">
        <f>2^G182</f>
        <v>0.74747684877991694</v>
      </c>
      <c r="I182" s="33">
        <f>H164</f>
        <v>0.7499458656728285</v>
      </c>
      <c r="J182" s="33">
        <f>H182/I182</f>
        <v>0.99670773984373329</v>
      </c>
      <c r="K182" s="33">
        <f>LOG(J182,2)</f>
        <v>-4.7575632731133213E-3</v>
      </c>
      <c r="L182" s="34"/>
      <c r="M182" s="34"/>
      <c r="N182" s="34"/>
      <c r="O182" s="34"/>
      <c r="P182" s="34"/>
      <c r="Q182" s="34"/>
      <c r="R182" s="34"/>
      <c r="S182" s="28"/>
    </row>
    <row r="183" spans="1:19" x14ac:dyDescent="0.3">
      <c r="A183" s="31"/>
      <c r="B183" s="34"/>
      <c r="C183" s="34"/>
      <c r="D183" s="19">
        <v>20.236099243164063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28"/>
    </row>
    <row r="184" spans="1:19" x14ac:dyDescent="0.3">
      <c r="A184" s="32"/>
      <c r="B184" s="34"/>
      <c r="C184" s="35"/>
      <c r="D184" s="20">
        <v>20.241138458251953</v>
      </c>
      <c r="E184" s="35"/>
      <c r="F184" s="34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43"/>
    </row>
    <row r="185" spans="1:19" x14ac:dyDescent="0.3">
      <c r="A185" s="30" t="s">
        <v>3</v>
      </c>
      <c r="B185" s="34"/>
      <c r="C185" s="33" t="s">
        <v>0</v>
      </c>
      <c r="D185" s="21">
        <v>19.859697341918945</v>
      </c>
      <c r="E185" s="36">
        <f>AVERAGE(D185:D187)</f>
        <v>19.905858357747395</v>
      </c>
      <c r="F185" s="34"/>
      <c r="G185" s="33">
        <f>F176-E185</f>
        <v>-8.9832517835830572E-2</v>
      </c>
      <c r="H185" s="33">
        <f>2^G185</f>
        <v>0.93963182454370675</v>
      </c>
      <c r="I185" s="33">
        <f>H167</f>
        <v>0.71877689680357748</v>
      </c>
      <c r="J185" s="33">
        <f>H185/I185</f>
        <v>1.3072649228464044</v>
      </c>
      <c r="K185" s="33">
        <f>LOG(J185,2)</f>
        <v>0.38655153910318768</v>
      </c>
      <c r="L185" s="34">
        <f>GEOMEAN(J185:J193)</f>
        <v>0.94713869053447719</v>
      </c>
      <c r="M185" s="34">
        <f>LOG(L185,2)</f>
        <v>-7.835239834255904E-2</v>
      </c>
      <c r="N185" s="34">
        <f>_xlfn.STDEV.P(K185:K193)</f>
        <v>0.56839837944043581</v>
      </c>
      <c r="O185" s="34">
        <f>N185/SQRT(3)</f>
        <v>0.32816495737688267</v>
      </c>
      <c r="P185" s="34">
        <f>2^(M185-O185)</f>
        <v>0.75444238994413027</v>
      </c>
      <c r="Q185" s="34">
        <f>2^(M185+O185)</f>
        <v>1.1890526182838113</v>
      </c>
      <c r="R185" s="34">
        <f>L185-P185</f>
        <v>0.19269630059034693</v>
      </c>
      <c r="S185" s="28">
        <f>Q185-L185</f>
        <v>0.24191392774933407</v>
      </c>
    </row>
    <row r="186" spans="1:19" x14ac:dyDescent="0.3">
      <c r="A186" s="31"/>
      <c r="B186" s="34"/>
      <c r="C186" s="34"/>
      <c r="D186" s="19">
        <v>19.92022705078125</v>
      </c>
      <c r="E186" s="37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28"/>
    </row>
    <row r="187" spans="1:19" x14ac:dyDescent="0.3">
      <c r="A187" s="32"/>
      <c r="B187" s="34"/>
      <c r="C187" s="35"/>
      <c r="D187" s="20">
        <v>19.937650680541992</v>
      </c>
      <c r="E187" s="38"/>
      <c r="F187" s="34"/>
      <c r="G187" s="35"/>
      <c r="H187" s="35"/>
      <c r="I187" s="35"/>
      <c r="J187" s="35"/>
      <c r="K187" s="35"/>
      <c r="L187" s="34"/>
      <c r="M187" s="34"/>
      <c r="N187" s="34"/>
      <c r="O187" s="34"/>
      <c r="P187" s="34"/>
      <c r="Q187" s="34"/>
      <c r="R187" s="34"/>
      <c r="S187" s="28"/>
    </row>
    <row r="188" spans="1:19" x14ac:dyDescent="0.3">
      <c r="A188" s="30" t="s">
        <v>2</v>
      </c>
      <c r="B188" s="34"/>
      <c r="C188" s="34" t="s">
        <v>0</v>
      </c>
      <c r="D188" s="19">
        <v>20.229480743408203</v>
      </c>
      <c r="E188" s="36">
        <f>AVERAGE(D188:D190)</f>
        <v>20.248504002888996</v>
      </c>
      <c r="F188" s="34"/>
      <c r="G188" s="33">
        <f>F176-E188</f>
        <v>-0.43247816297743213</v>
      </c>
      <c r="H188" s="33">
        <f>2^G188</f>
        <v>0.74098787316332537</v>
      </c>
      <c r="I188" s="33">
        <f>H170</f>
        <v>1.3624740659102177</v>
      </c>
      <c r="J188" s="33">
        <f>H188/I188</f>
        <v>0.54385466241392211</v>
      </c>
      <c r="K188" s="33">
        <f>LOG(J188,2)</f>
        <v>-0.87870693206787309</v>
      </c>
      <c r="L188" s="34"/>
      <c r="M188" s="34"/>
      <c r="N188" s="34"/>
      <c r="O188" s="34"/>
      <c r="P188" s="34"/>
      <c r="Q188" s="34"/>
      <c r="R188" s="34"/>
      <c r="S188" s="28"/>
    </row>
    <row r="189" spans="1:19" x14ac:dyDescent="0.3">
      <c r="A189" s="31"/>
      <c r="B189" s="34"/>
      <c r="C189" s="34"/>
      <c r="D189" s="19">
        <v>20.268718719482422</v>
      </c>
      <c r="E189" s="37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28"/>
    </row>
    <row r="190" spans="1:19" x14ac:dyDescent="0.3">
      <c r="A190" s="32"/>
      <c r="B190" s="34"/>
      <c r="C190" s="35"/>
      <c r="D190" s="20">
        <v>20.247312545776367</v>
      </c>
      <c r="E190" s="38"/>
      <c r="F190" s="34"/>
      <c r="G190" s="35"/>
      <c r="H190" s="35"/>
      <c r="I190" s="35"/>
      <c r="J190" s="35"/>
      <c r="K190" s="35"/>
      <c r="L190" s="34"/>
      <c r="M190" s="34"/>
      <c r="N190" s="34"/>
      <c r="O190" s="34"/>
      <c r="P190" s="34"/>
      <c r="Q190" s="34"/>
      <c r="R190" s="34"/>
      <c r="S190" s="28"/>
    </row>
    <row r="191" spans="1:19" x14ac:dyDescent="0.3">
      <c r="A191" s="31" t="s">
        <v>1</v>
      </c>
      <c r="B191" s="34"/>
      <c r="C191" s="34" t="s">
        <v>0</v>
      </c>
      <c r="D191" s="19">
        <v>20.268054962158203</v>
      </c>
      <c r="E191" s="34">
        <f>AVERAGE(D191:D193)</f>
        <v>20.308041254679363</v>
      </c>
      <c r="F191" s="34"/>
      <c r="G191" s="34">
        <f>F176-E191</f>
        <v>-0.49201541476779909</v>
      </c>
      <c r="H191" s="34">
        <f>2^G191</f>
        <v>0.71103110809695136</v>
      </c>
      <c r="I191" s="34">
        <f>H173</f>
        <v>0.59496899230629374</v>
      </c>
      <c r="J191" s="34">
        <f>H191/I191</f>
        <v>1.1950725454460458</v>
      </c>
      <c r="K191" s="34">
        <f>LOG(J191,2)</f>
        <v>0.25709819793700811</v>
      </c>
      <c r="L191" s="34"/>
      <c r="M191" s="34"/>
      <c r="N191" s="34"/>
      <c r="O191" s="34"/>
      <c r="P191" s="34"/>
      <c r="Q191" s="34"/>
      <c r="R191" s="34"/>
      <c r="S191" s="28"/>
    </row>
    <row r="192" spans="1:19" x14ac:dyDescent="0.3">
      <c r="A192" s="31"/>
      <c r="B192" s="34"/>
      <c r="C192" s="34"/>
      <c r="D192" s="19">
        <v>20.312324523925781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28"/>
    </row>
    <row r="193" spans="1:19" ht="15" thickBot="1" x14ac:dyDescent="0.35">
      <c r="A193" s="40"/>
      <c r="B193" s="39"/>
      <c r="C193" s="39"/>
      <c r="D193" s="22">
        <v>20.343744277954102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29"/>
    </row>
    <row r="194" spans="1:19" ht="15" thickBot="1" x14ac:dyDescent="0.35">
      <c r="A194" s="14"/>
      <c r="B194" s="14"/>
      <c r="C194" s="14"/>
      <c r="D194" s="2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5" thickBot="1" x14ac:dyDescent="0.35">
      <c r="A195" s="4" t="s">
        <v>25</v>
      </c>
      <c r="B195" s="6" t="s">
        <v>28</v>
      </c>
      <c r="C195" s="6" t="s">
        <v>24</v>
      </c>
      <c r="D195" s="6" t="s">
        <v>23</v>
      </c>
      <c r="E195" s="6" t="s">
        <v>22</v>
      </c>
      <c r="F195" s="6" t="s">
        <v>21</v>
      </c>
      <c r="G195" s="6" t="s">
        <v>20</v>
      </c>
      <c r="H195" s="6" t="s">
        <v>19</v>
      </c>
      <c r="I195" s="6" t="s">
        <v>18</v>
      </c>
      <c r="J195" s="6" t="s">
        <v>17</v>
      </c>
      <c r="K195" s="13" t="s">
        <v>16</v>
      </c>
      <c r="L195" s="13" t="s">
        <v>15</v>
      </c>
      <c r="M195" s="13" t="s">
        <v>14</v>
      </c>
      <c r="N195" s="13" t="s">
        <v>13</v>
      </c>
      <c r="O195" s="13" t="s">
        <v>12</v>
      </c>
      <c r="P195" s="13" t="s">
        <v>11</v>
      </c>
      <c r="Q195" s="13" t="s">
        <v>10</v>
      </c>
      <c r="R195" s="13" t="s">
        <v>9</v>
      </c>
      <c r="S195" s="12" t="s">
        <v>8</v>
      </c>
    </row>
    <row r="196" spans="1:19" x14ac:dyDescent="0.3">
      <c r="A196" s="44" t="s">
        <v>6</v>
      </c>
      <c r="B196" s="41" t="s">
        <v>37</v>
      </c>
      <c r="C196" s="41" t="s">
        <v>7</v>
      </c>
      <c r="D196" s="18">
        <v>14.918013572692871</v>
      </c>
      <c r="E196" s="45">
        <f>AVERAGE(D196:D198)</f>
        <v>14.918112754821777</v>
      </c>
      <c r="F196" s="41">
        <f>AVERAGE(E196:E202)</f>
        <v>15.500313440958658</v>
      </c>
      <c r="G196" s="41">
        <f>F196-E196</f>
        <v>0.58220068613688092</v>
      </c>
      <c r="H196" s="41">
        <f>2^G196</f>
        <v>1.4971312307931699</v>
      </c>
      <c r="I196" s="41"/>
      <c r="J196" s="46"/>
      <c r="K196" s="46"/>
      <c r="L196" s="46"/>
      <c r="M196" s="46"/>
      <c r="N196" s="46"/>
      <c r="O196" s="46"/>
      <c r="P196" s="46"/>
      <c r="Q196" s="46"/>
      <c r="R196" s="46"/>
      <c r="S196" s="47"/>
    </row>
    <row r="197" spans="1:19" x14ac:dyDescent="0.3">
      <c r="A197" s="31"/>
      <c r="B197" s="34"/>
      <c r="C197" s="34"/>
      <c r="D197" s="19">
        <v>14.965291023254395</v>
      </c>
      <c r="E197" s="37"/>
      <c r="F197" s="34"/>
      <c r="G197" s="34"/>
      <c r="H197" s="34"/>
      <c r="I197" s="34"/>
      <c r="J197" s="48"/>
      <c r="K197" s="48"/>
      <c r="L197" s="48"/>
      <c r="M197" s="48"/>
      <c r="N197" s="48"/>
      <c r="O197" s="48"/>
      <c r="P197" s="48"/>
      <c r="Q197" s="48"/>
      <c r="R197" s="48"/>
      <c r="S197" s="49"/>
    </row>
    <row r="198" spans="1:19" x14ac:dyDescent="0.3">
      <c r="A198" s="32"/>
      <c r="B198" s="34"/>
      <c r="C198" s="35"/>
      <c r="D198" s="20">
        <v>14.871033668518066</v>
      </c>
      <c r="E198" s="38"/>
      <c r="F198" s="34"/>
      <c r="G198" s="35"/>
      <c r="H198" s="35"/>
      <c r="I198" s="34"/>
      <c r="J198" s="48"/>
      <c r="K198" s="48"/>
      <c r="L198" s="48"/>
      <c r="M198" s="48"/>
      <c r="N198" s="48"/>
      <c r="O198" s="48"/>
      <c r="P198" s="48"/>
      <c r="Q198" s="48"/>
      <c r="R198" s="48"/>
      <c r="S198" s="49"/>
    </row>
    <row r="199" spans="1:19" x14ac:dyDescent="0.3">
      <c r="A199" s="30" t="s">
        <v>5</v>
      </c>
      <c r="B199" s="34"/>
      <c r="C199" s="34" t="s">
        <v>7</v>
      </c>
      <c r="D199" s="19">
        <v>15.068397521972656</v>
      </c>
      <c r="E199" s="34">
        <f>AVERAGE(D199:D201)</f>
        <v>15.155029614766439</v>
      </c>
      <c r="F199" s="34"/>
      <c r="G199" s="33">
        <f>F196-E199</f>
        <v>0.34528382619221887</v>
      </c>
      <c r="H199" s="33">
        <f>2^G199</f>
        <v>1.2704008881462909</v>
      </c>
      <c r="I199" s="34"/>
      <c r="J199" s="48"/>
      <c r="K199" s="48"/>
      <c r="L199" s="48"/>
      <c r="M199" s="48"/>
      <c r="N199" s="48"/>
      <c r="O199" s="48"/>
      <c r="P199" s="48"/>
      <c r="Q199" s="48"/>
      <c r="R199" s="48"/>
      <c r="S199" s="49"/>
    </row>
    <row r="200" spans="1:19" x14ac:dyDescent="0.3">
      <c r="A200" s="31"/>
      <c r="B200" s="34"/>
      <c r="C200" s="34"/>
      <c r="D200" s="19">
        <v>15.15787410736084</v>
      </c>
      <c r="E200" s="34"/>
      <c r="F200" s="34"/>
      <c r="G200" s="34"/>
      <c r="H200" s="34"/>
      <c r="I200" s="34"/>
      <c r="J200" s="48"/>
      <c r="K200" s="48"/>
      <c r="L200" s="48"/>
      <c r="M200" s="48"/>
      <c r="N200" s="48"/>
      <c r="O200" s="48"/>
      <c r="P200" s="48"/>
      <c r="Q200" s="48"/>
      <c r="R200" s="48"/>
      <c r="S200" s="49"/>
    </row>
    <row r="201" spans="1:19" x14ac:dyDescent="0.3">
      <c r="A201" s="32"/>
      <c r="B201" s="34"/>
      <c r="C201" s="35"/>
      <c r="D201" s="20">
        <v>15.23881721496582</v>
      </c>
      <c r="E201" s="35"/>
      <c r="F201" s="34"/>
      <c r="G201" s="35"/>
      <c r="H201" s="35"/>
      <c r="I201" s="34"/>
      <c r="J201" s="48"/>
      <c r="K201" s="48"/>
      <c r="L201" s="48"/>
      <c r="M201" s="48"/>
      <c r="N201" s="48"/>
      <c r="O201" s="48"/>
      <c r="P201" s="48"/>
      <c r="Q201" s="48"/>
      <c r="R201" s="48"/>
      <c r="S201" s="49"/>
    </row>
    <row r="202" spans="1:19" x14ac:dyDescent="0.3">
      <c r="A202" s="30" t="s">
        <v>4</v>
      </c>
      <c r="B202" s="34"/>
      <c r="C202" s="33" t="s">
        <v>7</v>
      </c>
      <c r="D202" s="19">
        <v>16.391727447509766</v>
      </c>
      <c r="E202" s="33">
        <f>AVERAGE(D202:D204)</f>
        <v>16.427797953287762</v>
      </c>
      <c r="F202" s="34"/>
      <c r="G202" s="33">
        <f>F196-E202</f>
        <v>-0.92748451232910334</v>
      </c>
      <c r="H202" s="33">
        <f>2^G202</f>
        <v>0.52577428477742949</v>
      </c>
      <c r="I202" s="34"/>
      <c r="J202" s="48"/>
      <c r="K202" s="48"/>
      <c r="L202" s="48"/>
      <c r="M202" s="48"/>
      <c r="N202" s="48"/>
      <c r="O202" s="48"/>
      <c r="P202" s="48"/>
      <c r="Q202" s="48"/>
      <c r="R202" s="48"/>
      <c r="S202" s="49"/>
    </row>
    <row r="203" spans="1:19" x14ac:dyDescent="0.3">
      <c r="A203" s="31"/>
      <c r="B203" s="34"/>
      <c r="C203" s="34"/>
      <c r="D203" s="19">
        <v>16.473628997802734</v>
      </c>
      <c r="E203" s="34"/>
      <c r="F203" s="34"/>
      <c r="G203" s="34"/>
      <c r="H203" s="34"/>
      <c r="I203" s="34"/>
      <c r="J203" s="48"/>
      <c r="K203" s="48"/>
      <c r="L203" s="48"/>
      <c r="M203" s="48"/>
      <c r="N203" s="48"/>
      <c r="O203" s="48"/>
      <c r="P203" s="48"/>
      <c r="Q203" s="48"/>
      <c r="R203" s="48"/>
      <c r="S203" s="49"/>
    </row>
    <row r="204" spans="1:19" x14ac:dyDescent="0.3">
      <c r="A204" s="32"/>
      <c r="B204" s="34"/>
      <c r="C204" s="35"/>
      <c r="D204" s="20">
        <v>16.418037414550781</v>
      </c>
      <c r="E204" s="35"/>
      <c r="F204" s="34"/>
      <c r="G204" s="35"/>
      <c r="H204" s="35"/>
      <c r="I204" s="34"/>
      <c r="J204" s="48"/>
      <c r="K204" s="48"/>
      <c r="L204" s="48"/>
      <c r="M204" s="48"/>
      <c r="N204" s="48"/>
      <c r="O204" s="48"/>
      <c r="P204" s="48"/>
      <c r="Q204" s="48"/>
      <c r="R204" s="48"/>
      <c r="S204" s="49"/>
    </row>
    <row r="205" spans="1:19" x14ac:dyDescent="0.3">
      <c r="A205" s="30" t="s">
        <v>3</v>
      </c>
      <c r="B205" s="34"/>
      <c r="C205" s="33" t="s">
        <v>7</v>
      </c>
      <c r="D205" s="21">
        <v>15.429919242858887</v>
      </c>
      <c r="E205" s="36">
        <f>AVERAGE(D205:D207)</f>
        <v>15.300569216410318</v>
      </c>
      <c r="F205" s="34"/>
      <c r="G205" s="33">
        <f>F196-E205</f>
        <v>0.19974422454833984</v>
      </c>
      <c r="H205" s="33">
        <f>2^G205</f>
        <v>1.1484947202793061</v>
      </c>
      <c r="I205" s="34"/>
      <c r="J205" s="48"/>
      <c r="K205" s="48"/>
      <c r="L205" s="48"/>
      <c r="M205" s="48"/>
      <c r="N205" s="48"/>
      <c r="O205" s="48"/>
      <c r="P205" s="48"/>
      <c r="Q205" s="48"/>
      <c r="R205" s="48"/>
      <c r="S205" s="49"/>
    </row>
    <row r="206" spans="1:19" x14ac:dyDescent="0.3">
      <c r="A206" s="31"/>
      <c r="B206" s="34"/>
      <c r="C206" s="34"/>
      <c r="D206" s="19">
        <v>15.177645683288574</v>
      </c>
      <c r="E206" s="37"/>
      <c r="F206" s="34"/>
      <c r="G206" s="34"/>
      <c r="H206" s="34"/>
      <c r="I206" s="34"/>
      <c r="J206" s="48"/>
      <c r="K206" s="48"/>
      <c r="L206" s="48"/>
      <c r="M206" s="48"/>
      <c r="N206" s="48"/>
      <c r="O206" s="48"/>
      <c r="P206" s="48"/>
      <c r="Q206" s="48"/>
      <c r="R206" s="48"/>
      <c r="S206" s="49"/>
    </row>
    <row r="207" spans="1:19" x14ac:dyDescent="0.3">
      <c r="A207" s="32"/>
      <c r="B207" s="34"/>
      <c r="C207" s="35"/>
      <c r="D207" s="20">
        <v>15.294142723083496</v>
      </c>
      <c r="E207" s="38"/>
      <c r="F207" s="34"/>
      <c r="G207" s="35"/>
      <c r="H207" s="35"/>
      <c r="I207" s="34"/>
      <c r="J207" s="48"/>
      <c r="K207" s="48"/>
      <c r="L207" s="48"/>
      <c r="M207" s="48"/>
      <c r="N207" s="48"/>
      <c r="O207" s="48"/>
      <c r="P207" s="48"/>
      <c r="Q207" s="48"/>
      <c r="R207" s="48"/>
      <c r="S207" s="49"/>
    </row>
    <row r="208" spans="1:19" x14ac:dyDescent="0.3">
      <c r="A208" s="30" t="s">
        <v>2</v>
      </c>
      <c r="B208" s="34"/>
      <c r="C208" s="33" t="s">
        <v>7</v>
      </c>
      <c r="D208" s="21">
        <v>15.309551239013672</v>
      </c>
      <c r="E208" s="36">
        <f>AVERAGE(D208:D210)</f>
        <v>15.086687723795572</v>
      </c>
      <c r="F208" s="34"/>
      <c r="G208" s="33">
        <f>F196-E208</f>
        <v>0.41362571716308594</v>
      </c>
      <c r="H208" s="33">
        <f>2^G208</f>
        <v>1.3320292078041471</v>
      </c>
      <c r="I208" s="34"/>
      <c r="J208" s="48"/>
      <c r="K208" s="48"/>
      <c r="L208" s="48"/>
      <c r="M208" s="48"/>
      <c r="N208" s="48"/>
      <c r="O208" s="48"/>
      <c r="P208" s="48"/>
      <c r="Q208" s="48"/>
      <c r="R208" s="48"/>
      <c r="S208" s="49"/>
    </row>
    <row r="209" spans="1:19" x14ac:dyDescent="0.3">
      <c r="A209" s="31"/>
      <c r="B209" s="34"/>
      <c r="C209" s="34"/>
      <c r="D209" s="19">
        <v>15.147016525268555</v>
      </c>
      <c r="E209" s="37"/>
      <c r="F209" s="34"/>
      <c r="G209" s="34"/>
      <c r="H209" s="34"/>
      <c r="I209" s="34"/>
      <c r="J209" s="48"/>
      <c r="K209" s="48"/>
      <c r="L209" s="48"/>
      <c r="M209" s="48"/>
      <c r="N209" s="48"/>
      <c r="O209" s="48"/>
      <c r="P209" s="48"/>
      <c r="Q209" s="48"/>
      <c r="R209" s="48"/>
      <c r="S209" s="49"/>
    </row>
    <row r="210" spans="1:19" x14ac:dyDescent="0.3">
      <c r="A210" s="32"/>
      <c r="B210" s="34"/>
      <c r="C210" s="35"/>
      <c r="D210" s="20">
        <v>14.803495407104492</v>
      </c>
      <c r="E210" s="38"/>
      <c r="F210" s="34"/>
      <c r="G210" s="35"/>
      <c r="H210" s="35"/>
      <c r="I210" s="34"/>
      <c r="J210" s="48"/>
      <c r="K210" s="48"/>
      <c r="L210" s="48"/>
      <c r="M210" s="48"/>
      <c r="N210" s="48"/>
      <c r="O210" s="48"/>
      <c r="P210" s="48"/>
      <c r="Q210" s="48"/>
      <c r="R210" s="48"/>
      <c r="S210" s="49"/>
    </row>
    <row r="211" spans="1:19" x14ac:dyDescent="0.3">
      <c r="A211" s="31" t="s">
        <v>1</v>
      </c>
      <c r="B211" s="34"/>
      <c r="C211" s="34" t="s">
        <v>7</v>
      </c>
      <c r="D211" s="19">
        <v>15.870021820068359</v>
      </c>
      <c r="E211" s="34">
        <f>AVERAGE(D211:D213)</f>
        <v>15.953888575236002</v>
      </c>
      <c r="F211" s="34"/>
      <c r="G211" s="34">
        <f>F196-E211</f>
        <v>-0.45357513427734375</v>
      </c>
      <c r="H211" s="34">
        <f>2^G211</f>
        <v>0.73023102266867346</v>
      </c>
      <c r="I211" s="34"/>
      <c r="J211" s="48"/>
      <c r="K211" s="48"/>
      <c r="L211" s="48"/>
      <c r="M211" s="48"/>
      <c r="N211" s="48"/>
      <c r="O211" s="48"/>
      <c r="P211" s="48"/>
      <c r="Q211" s="48"/>
      <c r="R211" s="48"/>
      <c r="S211" s="49"/>
    </row>
    <row r="212" spans="1:19" x14ac:dyDescent="0.3">
      <c r="A212" s="31"/>
      <c r="B212" s="34"/>
      <c r="C212" s="34"/>
      <c r="D212" s="19">
        <v>15.968019485473633</v>
      </c>
      <c r="E212" s="34"/>
      <c r="F212" s="34"/>
      <c r="G212" s="34"/>
      <c r="H212" s="34"/>
      <c r="I212" s="34"/>
      <c r="J212" s="48"/>
      <c r="K212" s="48"/>
      <c r="L212" s="48"/>
      <c r="M212" s="48"/>
      <c r="N212" s="48"/>
      <c r="O212" s="48"/>
      <c r="P212" s="48"/>
      <c r="Q212" s="48"/>
      <c r="R212" s="48"/>
      <c r="S212" s="49"/>
    </row>
    <row r="213" spans="1:19" ht="15" thickBot="1" x14ac:dyDescent="0.35">
      <c r="A213" s="40"/>
      <c r="B213" s="39"/>
      <c r="C213" s="39"/>
      <c r="D213" s="22">
        <v>16.023624420166016</v>
      </c>
      <c r="E213" s="39"/>
      <c r="F213" s="39"/>
      <c r="G213" s="39"/>
      <c r="H213" s="39"/>
      <c r="I213" s="39"/>
      <c r="J213" s="50"/>
      <c r="K213" s="50"/>
      <c r="L213" s="50"/>
      <c r="M213" s="50"/>
      <c r="N213" s="50"/>
      <c r="O213" s="50"/>
      <c r="P213" s="50"/>
      <c r="Q213" s="50"/>
      <c r="R213" s="50"/>
      <c r="S213" s="51"/>
    </row>
    <row r="214" spans="1:19" x14ac:dyDescent="0.3">
      <c r="A214" s="44" t="s">
        <v>6</v>
      </c>
      <c r="B214" s="34" t="s">
        <v>38</v>
      </c>
      <c r="C214" s="41" t="s">
        <v>0</v>
      </c>
      <c r="D214" s="18">
        <v>19.182304382324219</v>
      </c>
      <c r="E214" s="45">
        <f>AVERAGE(D214:D216)</f>
        <v>19.233946482340496</v>
      </c>
      <c r="F214" s="34">
        <f>AVERAGE(E214:E220)</f>
        <v>19.631024678548176</v>
      </c>
      <c r="G214" s="41">
        <f>F214-E214</f>
        <v>0.39707819620767992</v>
      </c>
      <c r="H214" s="41">
        <f>2^G214</f>
        <v>1.3168382947106319</v>
      </c>
      <c r="I214" s="41">
        <f>H196</f>
        <v>1.4971312307931699</v>
      </c>
      <c r="J214" s="41">
        <f>H214/I214</f>
        <v>0.87957439376438629</v>
      </c>
      <c r="K214" s="41">
        <f>LOG(J214,2)</f>
        <v>-0.18512248992920111</v>
      </c>
      <c r="L214" s="41">
        <f>GEOMEAN(J214:J222)</f>
        <v>1</v>
      </c>
      <c r="M214" s="41">
        <f>LOG(L214,2)</f>
        <v>0</v>
      </c>
      <c r="N214" s="41">
        <f>_xlfn.STDEV.P(K214:K222)</f>
        <v>0.36030851022365307</v>
      </c>
      <c r="O214" s="41">
        <f>N214/SQRT(3)</f>
        <v>0.20802421536893914</v>
      </c>
      <c r="P214" s="41">
        <f>2^(M214-O214)</f>
        <v>0.86572203441377282</v>
      </c>
      <c r="Q214" s="41">
        <f>2^(M214+O214)</f>
        <v>1.1551051726171599</v>
      </c>
      <c r="R214" s="41">
        <f>L214-P214</f>
        <v>0.13427796558622718</v>
      </c>
      <c r="S214" s="42">
        <f>Q214-L214</f>
        <v>0.15510517261715995</v>
      </c>
    </row>
    <row r="215" spans="1:19" x14ac:dyDescent="0.3">
      <c r="A215" s="31"/>
      <c r="B215" s="34"/>
      <c r="C215" s="34"/>
      <c r="D215" s="19">
        <v>19.239738464355469</v>
      </c>
      <c r="E215" s="37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28"/>
    </row>
    <row r="216" spans="1:19" x14ac:dyDescent="0.3">
      <c r="A216" s="32"/>
      <c r="B216" s="34"/>
      <c r="C216" s="35"/>
      <c r="D216" s="20">
        <v>19.279796600341797</v>
      </c>
      <c r="E216" s="38"/>
      <c r="F216" s="34"/>
      <c r="G216" s="35"/>
      <c r="H216" s="35"/>
      <c r="I216" s="35"/>
      <c r="J216" s="35"/>
      <c r="K216" s="35"/>
      <c r="L216" s="34"/>
      <c r="M216" s="34"/>
      <c r="N216" s="34"/>
      <c r="O216" s="34"/>
      <c r="P216" s="34"/>
      <c r="Q216" s="34"/>
      <c r="R216" s="34"/>
      <c r="S216" s="28"/>
    </row>
    <row r="217" spans="1:19" x14ac:dyDescent="0.3">
      <c r="A217" s="30" t="s">
        <v>5</v>
      </c>
      <c r="B217" s="34"/>
      <c r="C217" s="34" t="s">
        <v>0</v>
      </c>
      <c r="D217" s="19">
        <v>19.580541610717773</v>
      </c>
      <c r="E217" s="34">
        <f>AVERAGE(D217:D219)</f>
        <v>19.604312896728516</v>
      </c>
      <c r="F217" s="34"/>
      <c r="G217" s="33">
        <f>F214-E217</f>
        <v>2.6711781819660274E-2</v>
      </c>
      <c r="H217" s="33">
        <f>2^G217</f>
        <v>1.0186876652905312</v>
      </c>
      <c r="I217" s="33">
        <f>H199</f>
        <v>1.2704008881462909</v>
      </c>
      <c r="J217" s="33">
        <f>H217/I217</f>
        <v>0.80186315579246192</v>
      </c>
      <c r="K217" s="33">
        <f>LOG(J217,2)</f>
        <v>-0.31857204437255826</v>
      </c>
      <c r="L217" s="34"/>
      <c r="M217" s="34"/>
      <c r="N217" s="34"/>
      <c r="O217" s="34"/>
      <c r="P217" s="34"/>
      <c r="Q217" s="34"/>
      <c r="R217" s="34"/>
      <c r="S217" s="28"/>
    </row>
    <row r="218" spans="1:19" x14ac:dyDescent="0.3">
      <c r="A218" s="31"/>
      <c r="B218" s="34"/>
      <c r="C218" s="34"/>
      <c r="D218" s="19">
        <v>19.607393264770508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28"/>
    </row>
    <row r="219" spans="1:19" x14ac:dyDescent="0.3">
      <c r="A219" s="32"/>
      <c r="B219" s="34"/>
      <c r="C219" s="35"/>
      <c r="D219" s="20">
        <v>19.625003814697266</v>
      </c>
      <c r="E219" s="35"/>
      <c r="F219" s="34"/>
      <c r="G219" s="35"/>
      <c r="H219" s="35"/>
      <c r="I219" s="35"/>
      <c r="J219" s="35"/>
      <c r="K219" s="35"/>
      <c r="L219" s="34"/>
      <c r="M219" s="34"/>
      <c r="N219" s="34"/>
      <c r="O219" s="34"/>
      <c r="P219" s="34"/>
      <c r="Q219" s="34"/>
      <c r="R219" s="34"/>
      <c r="S219" s="28"/>
    </row>
    <row r="220" spans="1:19" x14ac:dyDescent="0.3">
      <c r="A220" s="30" t="s">
        <v>4</v>
      </c>
      <c r="B220" s="34"/>
      <c r="C220" s="33" t="s">
        <v>0</v>
      </c>
      <c r="D220" s="21">
        <v>20.088541030883789</v>
      </c>
      <c r="E220" s="36">
        <f>AVERAGE(D220:D222)</f>
        <v>20.05481465657552</v>
      </c>
      <c r="F220" s="34"/>
      <c r="G220" s="33">
        <f>F214-E220</f>
        <v>-0.42378997802734375</v>
      </c>
      <c r="H220" s="33">
        <f>2^G220</f>
        <v>0.74546370722842481</v>
      </c>
      <c r="I220" s="33">
        <f>H202</f>
        <v>0.52577428477742949</v>
      </c>
      <c r="J220" s="33">
        <f>H220/I220</f>
        <v>1.4178398008643465</v>
      </c>
      <c r="K220" s="33">
        <f>LOG(J220,2)</f>
        <v>0.50369453430175959</v>
      </c>
      <c r="L220" s="34"/>
      <c r="M220" s="34"/>
      <c r="N220" s="34"/>
      <c r="O220" s="34"/>
      <c r="P220" s="34"/>
      <c r="Q220" s="34"/>
      <c r="R220" s="34"/>
      <c r="S220" s="28"/>
    </row>
    <row r="221" spans="1:19" x14ac:dyDescent="0.3">
      <c r="A221" s="31"/>
      <c r="B221" s="34"/>
      <c r="C221" s="34"/>
      <c r="D221" s="19">
        <v>20.071187973022461</v>
      </c>
      <c r="E221" s="37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28"/>
    </row>
    <row r="222" spans="1:19" x14ac:dyDescent="0.3">
      <c r="A222" s="32"/>
      <c r="B222" s="34"/>
      <c r="C222" s="35"/>
      <c r="D222" s="20">
        <v>20.004714965820313</v>
      </c>
      <c r="E222" s="38"/>
      <c r="F222" s="34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43"/>
    </row>
    <row r="223" spans="1:19" x14ac:dyDescent="0.3">
      <c r="A223" s="30" t="s">
        <v>3</v>
      </c>
      <c r="B223" s="34"/>
      <c r="C223" s="33" t="s">
        <v>0</v>
      </c>
      <c r="D223" s="21">
        <v>19.794157028198242</v>
      </c>
      <c r="E223" s="36">
        <f>AVERAGE(D223:D225)</f>
        <v>19.89714749654134</v>
      </c>
      <c r="F223" s="34"/>
      <c r="G223" s="33">
        <f>F214-E223</f>
        <v>-0.26612281799316406</v>
      </c>
      <c r="H223" s="33">
        <f>2^G223</f>
        <v>0.83155130461263294</v>
      </c>
      <c r="I223" s="33">
        <f>H205</f>
        <v>1.1484947202793061</v>
      </c>
      <c r="J223" s="33">
        <f>H223/I223</f>
        <v>0.72403580959467129</v>
      </c>
      <c r="K223" s="33">
        <f>LOG(J223,2)</f>
        <v>-0.46586704254150385</v>
      </c>
      <c r="L223" s="34">
        <f>GEOMEAN(J223:J231)</f>
        <v>0.65058075652407943</v>
      </c>
      <c r="M223" s="34">
        <f>LOG(L223,2)</f>
        <v>-0.62019994523790245</v>
      </c>
      <c r="N223" s="34">
        <f>_xlfn.STDEV.P(K223:K231)</f>
        <v>0.11193221549782291</v>
      </c>
      <c r="O223" s="34">
        <f>N223/SQRT(3)</f>
        <v>6.4624094748659267E-2</v>
      </c>
      <c r="P223" s="34">
        <f>2^(M223-O223)</f>
        <v>0.62208169495492072</v>
      </c>
      <c r="Q223" s="34">
        <f>2^(M223+O223)</f>
        <v>0.68038542878217112</v>
      </c>
      <c r="R223" s="34">
        <f>L223-P223</f>
        <v>2.8499061569158712E-2</v>
      </c>
      <c r="S223" s="28">
        <f>Q223-L223</f>
        <v>2.9804672258091691E-2</v>
      </c>
    </row>
    <row r="224" spans="1:19" x14ac:dyDescent="0.3">
      <c r="A224" s="31"/>
      <c r="B224" s="34"/>
      <c r="C224" s="34"/>
      <c r="D224" s="19">
        <v>19.890613555908203</v>
      </c>
      <c r="E224" s="37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28"/>
    </row>
    <row r="225" spans="1:19" x14ac:dyDescent="0.3">
      <c r="A225" s="32"/>
      <c r="B225" s="34"/>
      <c r="C225" s="35"/>
      <c r="D225" s="20">
        <v>20.006671905517578</v>
      </c>
      <c r="E225" s="38"/>
      <c r="F225" s="34"/>
      <c r="G225" s="35"/>
      <c r="H225" s="35"/>
      <c r="I225" s="35"/>
      <c r="J225" s="35"/>
      <c r="K225" s="35"/>
      <c r="L225" s="34"/>
      <c r="M225" s="34"/>
      <c r="N225" s="34"/>
      <c r="O225" s="34"/>
      <c r="P225" s="34"/>
      <c r="Q225" s="34"/>
      <c r="R225" s="34"/>
      <c r="S225" s="28"/>
    </row>
    <row r="226" spans="1:19" x14ac:dyDescent="0.3">
      <c r="A226" s="30" t="s">
        <v>2</v>
      </c>
      <c r="B226" s="34"/>
      <c r="C226" s="34" t="s">
        <v>0</v>
      </c>
      <c r="D226" s="19">
        <v>19.85609245300293</v>
      </c>
      <c r="E226" s="36">
        <f>AVERAGE(D226:D228)</f>
        <v>19.945248921712238</v>
      </c>
      <c r="F226" s="34"/>
      <c r="G226" s="33">
        <f>F214-E226</f>
        <v>-0.3142242431640625</v>
      </c>
      <c r="H226" s="33">
        <f>2^G226</f>
        <v>0.80428334863635254</v>
      </c>
      <c r="I226" s="33">
        <f>H208</f>
        <v>1.3320292078041471</v>
      </c>
      <c r="J226" s="33">
        <f>H226/I226</f>
        <v>0.60380308774325997</v>
      </c>
      <c r="K226" s="33">
        <f>LOG(J226,2)</f>
        <v>-0.72784996032714855</v>
      </c>
      <c r="L226" s="34"/>
      <c r="M226" s="34"/>
      <c r="N226" s="34"/>
      <c r="O226" s="34"/>
      <c r="P226" s="34"/>
      <c r="Q226" s="34"/>
      <c r="R226" s="34"/>
      <c r="S226" s="28"/>
    </row>
    <row r="227" spans="1:19" x14ac:dyDescent="0.3">
      <c r="A227" s="31"/>
      <c r="B227" s="34"/>
      <c r="C227" s="34"/>
      <c r="D227" s="19">
        <v>19.941934585571289</v>
      </c>
      <c r="E227" s="37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28"/>
    </row>
    <row r="228" spans="1:19" x14ac:dyDescent="0.3">
      <c r="A228" s="32"/>
      <c r="B228" s="34"/>
      <c r="C228" s="35"/>
      <c r="D228" s="20">
        <v>20.0377197265625</v>
      </c>
      <c r="E228" s="38"/>
      <c r="F228" s="34"/>
      <c r="G228" s="35"/>
      <c r="H228" s="35"/>
      <c r="I228" s="35"/>
      <c r="J228" s="35"/>
      <c r="K228" s="35"/>
      <c r="L228" s="34"/>
      <c r="M228" s="34"/>
      <c r="N228" s="34"/>
      <c r="O228" s="34"/>
      <c r="P228" s="34"/>
      <c r="Q228" s="34"/>
      <c r="R228" s="34"/>
      <c r="S228" s="28"/>
    </row>
    <row r="229" spans="1:19" x14ac:dyDescent="0.3">
      <c r="A229" s="31" t="s">
        <v>1</v>
      </c>
      <c r="B229" s="34"/>
      <c r="C229" s="34" t="s">
        <v>0</v>
      </c>
      <c r="D229" s="19">
        <v>20.708353042602539</v>
      </c>
      <c r="E229" s="34">
        <f>AVERAGE(D229:D231)</f>
        <v>20.751482645670574</v>
      </c>
      <c r="F229" s="34"/>
      <c r="G229" s="34">
        <f>F214-E229</f>
        <v>-1.1204579671223982</v>
      </c>
      <c r="H229" s="34">
        <f>2^G229</f>
        <v>0.45994779694235566</v>
      </c>
      <c r="I229" s="34">
        <f>H211</f>
        <v>0.73023102266867346</v>
      </c>
      <c r="J229" s="34">
        <f>H229/I229</f>
        <v>0.62986614189773615</v>
      </c>
      <c r="K229" s="34">
        <f>LOG(J229,2)</f>
        <v>-0.66688283284505456</v>
      </c>
      <c r="L229" s="34"/>
      <c r="M229" s="34"/>
      <c r="N229" s="34"/>
      <c r="O229" s="34"/>
      <c r="P229" s="34"/>
      <c r="Q229" s="34"/>
      <c r="R229" s="34"/>
      <c r="S229" s="28"/>
    </row>
    <row r="230" spans="1:19" x14ac:dyDescent="0.3">
      <c r="A230" s="31"/>
      <c r="B230" s="34"/>
      <c r="C230" s="34"/>
      <c r="D230" s="19">
        <v>20.759109497070313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28"/>
    </row>
    <row r="231" spans="1:19" ht="15" thickBot="1" x14ac:dyDescent="0.35">
      <c r="A231" s="40"/>
      <c r="B231" s="39"/>
      <c r="C231" s="39"/>
      <c r="D231" s="22">
        <v>20.786985397338867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29"/>
    </row>
  </sheetData>
  <mergeCells count="594">
    <mergeCell ref="P223:P231"/>
    <mergeCell ref="Q223:Q231"/>
    <mergeCell ref="R223:R231"/>
    <mergeCell ref="S223:S231"/>
    <mergeCell ref="M223:M231"/>
    <mergeCell ref="N223:N231"/>
    <mergeCell ref="O223:O231"/>
    <mergeCell ref="A226:A228"/>
    <mergeCell ref="C226:C228"/>
    <mergeCell ref="E226:E228"/>
    <mergeCell ref="G226:G228"/>
    <mergeCell ref="H226:H228"/>
    <mergeCell ref="I226:I228"/>
    <mergeCell ref="J223:J225"/>
    <mergeCell ref="K223:K225"/>
    <mergeCell ref="L223:L231"/>
    <mergeCell ref="J226:J228"/>
    <mergeCell ref="K226:K228"/>
    <mergeCell ref="J229:J231"/>
    <mergeCell ref="K229:K231"/>
    <mergeCell ref="A223:A225"/>
    <mergeCell ref="C223:C225"/>
    <mergeCell ref="E223:E225"/>
    <mergeCell ref="G223:G225"/>
    <mergeCell ref="H223:H225"/>
    <mergeCell ref="I223:I225"/>
    <mergeCell ref="A229:A231"/>
    <mergeCell ref="C229:C231"/>
    <mergeCell ref="E229:E231"/>
    <mergeCell ref="G229:G231"/>
    <mergeCell ref="H229:H231"/>
    <mergeCell ref="I220:I222"/>
    <mergeCell ref="I229:I231"/>
    <mergeCell ref="J220:J222"/>
    <mergeCell ref="S214:S222"/>
    <mergeCell ref="A217:A219"/>
    <mergeCell ref="C217:C219"/>
    <mergeCell ref="E217:E219"/>
    <mergeCell ref="G217:G219"/>
    <mergeCell ref="H217:H219"/>
    <mergeCell ref="I217:I219"/>
    <mergeCell ref="J217:J219"/>
    <mergeCell ref="K217:K219"/>
    <mergeCell ref="A220:A222"/>
    <mergeCell ref="M214:M222"/>
    <mergeCell ref="N214:N222"/>
    <mergeCell ref="O214:O222"/>
    <mergeCell ref="P214:P222"/>
    <mergeCell ref="Q214:Q222"/>
    <mergeCell ref="R214:R222"/>
    <mergeCell ref="G214:G216"/>
    <mergeCell ref="H214:H216"/>
    <mergeCell ref="A208:A210"/>
    <mergeCell ref="C208:C210"/>
    <mergeCell ref="E208:E210"/>
    <mergeCell ref="G208:G210"/>
    <mergeCell ref="H208:H210"/>
    <mergeCell ref="I214:I216"/>
    <mergeCell ref="J214:J216"/>
    <mergeCell ref="K214:K216"/>
    <mergeCell ref="L214:L222"/>
    <mergeCell ref="K220:K222"/>
    <mergeCell ref="A211:A213"/>
    <mergeCell ref="C211:C213"/>
    <mergeCell ref="E211:E213"/>
    <mergeCell ref="G211:G213"/>
    <mergeCell ref="H211:H213"/>
    <mergeCell ref="A214:A216"/>
    <mergeCell ref="B214:B231"/>
    <mergeCell ref="C214:C216"/>
    <mergeCell ref="E214:E216"/>
    <mergeCell ref="F214:F231"/>
    <mergeCell ref="C220:C222"/>
    <mergeCell ref="E220:E222"/>
    <mergeCell ref="G220:G222"/>
    <mergeCell ref="H220:H222"/>
    <mergeCell ref="E199:E201"/>
    <mergeCell ref="G199:G201"/>
    <mergeCell ref="H199:H201"/>
    <mergeCell ref="A202:A204"/>
    <mergeCell ref="C202:C204"/>
    <mergeCell ref="E202:E204"/>
    <mergeCell ref="G202:G204"/>
    <mergeCell ref="H202:H204"/>
    <mergeCell ref="A205:A207"/>
    <mergeCell ref="C205:C207"/>
    <mergeCell ref="E205:E207"/>
    <mergeCell ref="G205:G207"/>
    <mergeCell ref="H205:H207"/>
    <mergeCell ref="A196:A198"/>
    <mergeCell ref="B196:B213"/>
    <mergeCell ref="C196:C198"/>
    <mergeCell ref="E196:E198"/>
    <mergeCell ref="F196:F213"/>
    <mergeCell ref="G196:G198"/>
    <mergeCell ref="H196:H198"/>
    <mergeCell ref="I196:S213"/>
    <mergeCell ref="A191:A193"/>
    <mergeCell ref="C191:C193"/>
    <mergeCell ref="E191:E193"/>
    <mergeCell ref="G191:G193"/>
    <mergeCell ref="H191:H193"/>
    <mergeCell ref="I191:I193"/>
    <mergeCell ref="R185:R193"/>
    <mergeCell ref="S185:S193"/>
    <mergeCell ref="A188:A190"/>
    <mergeCell ref="C188:C190"/>
    <mergeCell ref="E188:E190"/>
    <mergeCell ref="G188:G190"/>
    <mergeCell ref="H188:H190"/>
    <mergeCell ref="I188:I190"/>
    <mergeCell ref="A199:A201"/>
    <mergeCell ref="C199:C201"/>
    <mergeCell ref="J188:J190"/>
    <mergeCell ref="K188:K190"/>
    <mergeCell ref="L185:L193"/>
    <mergeCell ref="M185:M193"/>
    <mergeCell ref="N185:N193"/>
    <mergeCell ref="O185:O193"/>
    <mergeCell ref="P185:P193"/>
    <mergeCell ref="Q185:Q193"/>
    <mergeCell ref="J182:J184"/>
    <mergeCell ref="K182:K184"/>
    <mergeCell ref="N176:N184"/>
    <mergeCell ref="O176:O184"/>
    <mergeCell ref="P176:P184"/>
    <mergeCell ref="Q176:Q184"/>
    <mergeCell ref="J191:J193"/>
    <mergeCell ref="K191:K193"/>
    <mergeCell ref="I185:I187"/>
    <mergeCell ref="J185:J187"/>
    <mergeCell ref="K185:K187"/>
    <mergeCell ref="A182:A184"/>
    <mergeCell ref="C182:C184"/>
    <mergeCell ref="E182:E184"/>
    <mergeCell ref="G182:G184"/>
    <mergeCell ref="H182:H184"/>
    <mergeCell ref="I182:I184"/>
    <mergeCell ref="R176:R184"/>
    <mergeCell ref="S176:S184"/>
    <mergeCell ref="H176:H178"/>
    <mergeCell ref="I176:I178"/>
    <mergeCell ref="J176:J178"/>
    <mergeCell ref="K176:K178"/>
    <mergeCell ref="L176:L184"/>
    <mergeCell ref="M176:M184"/>
    <mergeCell ref="H179:H181"/>
    <mergeCell ref="I179:I181"/>
    <mergeCell ref="J179:J181"/>
    <mergeCell ref="K179:K181"/>
    <mergeCell ref="A167:A169"/>
    <mergeCell ref="C167:C169"/>
    <mergeCell ref="E167:E169"/>
    <mergeCell ref="G167:G169"/>
    <mergeCell ref="H167:H169"/>
    <mergeCell ref="A176:A178"/>
    <mergeCell ref="B176:B193"/>
    <mergeCell ref="C176:C178"/>
    <mergeCell ref="E176:E178"/>
    <mergeCell ref="F176:F193"/>
    <mergeCell ref="G176:G178"/>
    <mergeCell ref="A179:A181"/>
    <mergeCell ref="C179:C181"/>
    <mergeCell ref="E179:E181"/>
    <mergeCell ref="G179:G181"/>
    <mergeCell ref="A185:A187"/>
    <mergeCell ref="C185:C187"/>
    <mergeCell ref="E185:E187"/>
    <mergeCell ref="G185:G187"/>
    <mergeCell ref="H185:H187"/>
    <mergeCell ref="A161:A163"/>
    <mergeCell ref="C161:C163"/>
    <mergeCell ref="E161:E163"/>
    <mergeCell ref="G161:G163"/>
    <mergeCell ref="H161:H163"/>
    <mergeCell ref="A164:A166"/>
    <mergeCell ref="C164:C166"/>
    <mergeCell ref="E164:E166"/>
    <mergeCell ref="A158:A160"/>
    <mergeCell ref="B158:B175"/>
    <mergeCell ref="C158:C160"/>
    <mergeCell ref="E158:E160"/>
    <mergeCell ref="F158:F175"/>
    <mergeCell ref="G158:G160"/>
    <mergeCell ref="G164:G166"/>
    <mergeCell ref="A170:A172"/>
    <mergeCell ref="C170:C172"/>
    <mergeCell ref="E170:E172"/>
    <mergeCell ref="G170:G172"/>
    <mergeCell ref="H170:H172"/>
    <mergeCell ref="A173:A175"/>
    <mergeCell ref="C173:C175"/>
    <mergeCell ref="E173:E175"/>
    <mergeCell ref="G173:G175"/>
    <mergeCell ref="I153:I155"/>
    <mergeCell ref="P147:P155"/>
    <mergeCell ref="Q147:Q155"/>
    <mergeCell ref="R147:R155"/>
    <mergeCell ref="H158:H160"/>
    <mergeCell ref="I158:S175"/>
    <mergeCell ref="H173:H175"/>
    <mergeCell ref="H164:H166"/>
    <mergeCell ref="S147:S155"/>
    <mergeCell ref="M147:M155"/>
    <mergeCell ref="N147:N155"/>
    <mergeCell ref="O147:O155"/>
    <mergeCell ref="A150:A152"/>
    <mergeCell ref="C150:C152"/>
    <mergeCell ref="E150:E152"/>
    <mergeCell ref="G150:G152"/>
    <mergeCell ref="H150:H152"/>
    <mergeCell ref="I150:I152"/>
    <mergeCell ref="J147:J149"/>
    <mergeCell ref="K147:K149"/>
    <mergeCell ref="L147:L155"/>
    <mergeCell ref="J150:J152"/>
    <mergeCell ref="K150:K152"/>
    <mergeCell ref="J153:J155"/>
    <mergeCell ref="K153:K155"/>
    <mergeCell ref="A147:A149"/>
    <mergeCell ref="C147:C149"/>
    <mergeCell ref="E147:E149"/>
    <mergeCell ref="G147:G149"/>
    <mergeCell ref="H147:H149"/>
    <mergeCell ref="I147:I149"/>
    <mergeCell ref="A153:A155"/>
    <mergeCell ref="C153:C155"/>
    <mergeCell ref="E153:E155"/>
    <mergeCell ref="G153:G155"/>
    <mergeCell ref="H153:H155"/>
    <mergeCell ref="I144:I146"/>
    <mergeCell ref="J144:J146"/>
    <mergeCell ref="S138:S146"/>
    <mergeCell ref="A141:A143"/>
    <mergeCell ref="C141:C143"/>
    <mergeCell ref="E141:E143"/>
    <mergeCell ref="G141:G143"/>
    <mergeCell ref="H141:H143"/>
    <mergeCell ref="I141:I143"/>
    <mergeCell ref="J141:J143"/>
    <mergeCell ref="K141:K143"/>
    <mergeCell ref="A144:A146"/>
    <mergeCell ref="M138:M146"/>
    <mergeCell ref="N138:N146"/>
    <mergeCell ref="O138:O146"/>
    <mergeCell ref="P138:P146"/>
    <mergeCell ref="Q138:Q146"/>
    <mergeCell ref="R138:R146"/>
    <mergeCell ref="G138:G140"/>
    <mergeCell ref="H138:H140"/>
    <mergeCell ref="A132:A134"/>
    <mergeCell ref="C132:C134"/>
    <mergeCell ref="E132:E134"/>
    <mergeCell ref="G132:G134"/>
    <mergeCell ref="H132:H134"/>
    <mergeCell ref="I138:I140"/>
    <mergeCell ref="J138:J140"/>
    <mergeCell ref="K138:K140"/>
    <mergeCell ref="L138:L146"/>
    <mergeCell ref="K144:K146"/>
    <mergeCell ref="A135:A137"/>
    <mergeCell ref="C135:C137"/>
    <mergeCell ref="E135:E137"/>
    <mergeCell ref="G135:G137"/>
    <mergeCell ref="H135:H137"/>
    <mergeCell ref="A138:A140"/>
    <mergeCell ref="B138:B155"/>
    <mergeCell ref="C138:C140"/>
    <mergeCell ref="E138:E140"/>
    <mergeCell ref="F138:F155"/>
    <mergeCell ref="C144:C146"/>
    <mergeCell ref="E144:E146"/>
    <mergeCell ref="G144:G146"/>
    <mergeCell ref="H144:H146"/>
    <mergeCell ref="E123:E125"/>
    <mergeCell ref="G123:G125"/>
    <mergeCell ref="H123:H125"/>
    <mergeCell ref="A126:A128"/>
    <mergeCell ref="C126:C128"/>
    <mergeCell ref="E126:E128"/>
    <mergeCell ref="G126:G128"/>
    <mergeCell ref="H126:H128"/>
    <mergeCell ref="A129:A131"/>
    <mergeCell ref="C129:C131"/>
    <mergeCell ref="E129:E131"/>
    <mergeCell ref="G129:G131"/>
    <mergeCell ref="H129:H131"/>
    <mergeCell ref="A120:A122"/>
    <mergeCell ref="B120:B137"/>
    <mergeCell ref="C120:C122"/>
    <mergeCell ref="E120:E122"/>
    <mergeCell ref="F120:F137"/>
    <mergeCell ref="G120:G122"/>
    <mergeCell ref="H120:H122"/>
    <mergeCell ref="I120:S137"/>
    <mergeCell ref="A114:A116"/>
    <mergeCell ref="C114:C116"/>
    <mergeCell ref="E114:E116"/>
    <mergeCell ref="G114:G116"/>
    <mergeCell ref="H114:H116"/>
    <mergeCell ref="I114:I116"/>
    <mergeCell ref="R108:R116"/>
    <mergeCell ref="S108:S116"/>
    <mergeCell ref="A111:A113"/>
    <mergeCell ref="C111:C113"/>
    <mergeCell ref="E111:E113"/>
    <mergeCell ref="G111:G113"/>
    <mergeCell ref="H111:H113"/>
    <mergeCell ref="I111:I113"/>
    <mergeCell ref="A123:A125"/>
    <mergeCell ref="C123:C125"/>
    <mergeCell ref="J111:J113"/>
    <mergeCell ref="K111:K113"/>
    <mergeCell ref="L108:L116"/>
    <mergeCell ref="M108:M116"/>
    <mergeCell ref="N108:N116"/>
    <mergeCell ref="O108:O116"/>
    <mergeCell ref="P108:P116"/>
    <mergeCell ref="Q108:Q116"/>
    <mergeCell ref="J105:J107"/>
    <mergeCell ref="K105:K107"/>
    <mergeCell ref="N99:N107"/>
    <mergeCell ref="O99:O107"/>
    <mergeCell ref="P99:P107"/>
    <mergeCell ref="Q99:Q107"/>
    <mergeCell ref="J114:J116"/>
    <mergeCell ref="K114:K116"/>
    <mergeCell ref="I108:I110"/>
    <mergeCell ref="J108:J110"/>
    <mergeCell ref="K108:K110"/>
    <mergeCell ref="A105:A107"/>
    <mergeCell ref="C105:C107"/>
    <mergeCell ref="E105:E107"/>
    <mergeCell ref="G105:G107"/>
    <mergeCell ref="H105:H107"/>
    <mergeCell ref="I105:I107"/>
    <mergeCell ref="R99:R107"/>
    <mergeCell ref="S99:S107"/>
    <mergeCell ref="H99:H101"/>
    <mergeCell ref="I99:I101"/>
    <mergeCell ref="J99:J101"/>
    <mergeCell ref="K99:K101"/>
    <mergeCell ref="L99:L107"/>
    <mergeCell ref="M99:M107"/>
    <mergeCell ref="H102:H104"/>
    <mergeCell ref="I102:I104"/>
    <mergeCell ref="J102:J104"/>
    <mergeCell ref="K102:K104"/>
    <mergeCell ref="A90:A92"/>
    <mergeCell ref="C90:C92"/>
    <mergeCell ref="E90:E92"/>
    <mergeCell ref="G90:G92"/>
    <mergeCell ref="H90:H92"/>
    <mergeCell ref="A99:A101"/>
    <mergeCell ref="B99:B116"/>
    <mergeCell ref="C99:C101"/>
    <mergeCell ref="E99:E101"/>
    <mergeCell ref="F99:F116"/>
    <mergeCell ref="G99:G101"/>
    <mergeCell ref="A102:A104"/>
    <mergeCell ref="C102:C104"/>
    <mergeCell ref="E102:E104"/>
    <mergeCell ref="G102:G104"/>
    <mergeCell ref="A108:A110"/>
    <mergeCell ref="C108:C110"/>
    <mergeCell ref="E108:E110"/>
    <mergeCell ref="G108:G110"/>
    <mergeCell ref="H108:H110"/>
    <mergeCell ref="A84:A86"/>
    <mergeCell ref="C84:C86"/>
    <mergeCell ref="E84:E86"/>
    <mergeCell ref="G84:G86"/>
    <mergeCell ref="H84:H86"/>
    <mergeCell ref="A87:A89"/>
    <mergeCell ref="C87:C89"/>
    <mergeCell ref="E87:E89"/>
    <mergeCell ref="A81:A83"/>
    <mergeCell ref="B81:B98"/>
    <mergeCell ref="C81:C83"/>
    <mergeCell ref="E81:E83"/>
    <mergeCell ref="F81:F98"/>
    <mergeCell ref="G81:G83"/>
    <mergeCell ref="G87:G89"/>
    <mergeCell ref="A93:A95"/>
    <mergeCell ref="C93:C95"/>
    <mergeCell ref="E93:E95"/>
    <mergeCell ref="G93:G95"/>
    <mergeCell ref="H93:H95"/>
    <mergeCell ref="A96:A98"/>
    <mergeCell ref="C96:C98"/>
    <mergeCell ref="E96:E98"/>
    <mergeCell ref="G96:G98"/>
    <mergeCell ref="I76:I78"/>
    <mergeCell ref="P70:P78"/>
    <mergeCell ref="Q70:Q78"/>
    <mergeCell ref="R70:R78"/>
    <mergeCell ref="H81:H83"/>
    <mergeCell ref="I81:S98"/>
    <mergeCell ref="H96:H98"/>
    <mergeCell ref="H87:H89"/>
    <mergeCell ref="S70:S78"/>
    <mergeCell ref="M70:M78"/>
    <mergeCell ref="N70:N78"/>
    <mergeCell ref="O70:O78"/>
    <mergeCell ref="A73:A75"/>
    <mergeCell ref="C73:C75"/>
    <mergeCell ref="E73:E75"/>
    <mergeCell ref="G73:G75"/>
    <mergeCell ref="H73:H75"/>
    <mergeCell ref="I73:I75"/>
    <mergeCell ref="J70:J72"/>
    <mergeCell ref="K70:K72"/>
    <mergeCell ref="L70:L78"/>
    <mergeCell ref="J73:J75"/>
    <mergeCell ref="K73:K75"/>
    <mergeCell ref="J76:J78"/>
    <mergeCell ref="K76:K78"/>
    <mergeCell ref="A70:A72"/>
    <mergeCell ref="C70:C72"/>
    <mergeCell ref="E70:E72"/>
    <mergeCell ref="G70:G72"/>
    <mergeCell ref="H70:H72"/>
    <mergeCell ref="I70:I72"/>
    <mergeCell ref="A76:A78"/>
    <mergeCell ref="C76:C78"/>
    <mergeCell ref="E76:E78"/>
    <mergeCell ref="G76:G78"/>
    <mergeCell ref="H76:H78"/>
    <mergeCell ref="I67:I69"/>
    <mergeCell ref="J67:J69"/>
    <mergeCell ref="S61:S69"/>
    <mergeCell ref="A64:A66"/>
    <mergeCell ref="C64:C66"/>
    <mergeCell ref="E64:E66"/>
    <mergeCell ref="G64:G66"/>
    <mergeCell ref="H64:H66"/>
    <mergeCell ref="I64:I66"/>
    <mergeCell ref="J64:J66"/>
    <mergeCell ref="K64:K66"/>
    <mergeCell ref="A67:A69"/>
    <mergeCell ref="M61:M69"/>
    <mergeCell ref="N61:N69"/>
    <mergeCell ref="O61:O69"/>
    <mergeCell ref="P61:P69"/>
    <mergeCell ref="Q61:Q69"/>
    <mergeCell ref="R61:R69"/>
    <mergeCell ref="G61:G63"/>
    <mergeCell ref="H61:H63"/>
    <mergeCell ref="A55:A57"/>
    <mergeCell ref="C55:C57"/>
    <mergeCell ref="E55:E57"/>
    <mergeCell ref="G55:G57"/>
    <mergeCell ref="H55:H57"/>
    <mergeCell ref="I61:I63"/>
    <mergeCell ref="J61:J63"/>
    <mergeCell ref="K61:K63"/>
    <mergeCell ref="L61:L69"/>
    <mergeCell ref="K67:K69"/>
    <mergeCell ref="A58:A60"/>
    <mergeCell ref="C58:C60"/>
    <mergeCell ref="E58:E60"/>
    <mergeCell ref="G58:G60"/>
    <mergeCell ref="H58:H60"/>
    <mergeCell ref="A61:A63"/>
    <mergeCell ref="B61:B78"/>
    <mergeCell ref="C61:C63"/>
    <mergeCell ref="E61:E63"/>
    <mergeCell ref="F61:F78"/>
    <mergeCell ref="C67:C69"/>
    <mergeCell ref="E67:E69"/>
    <mergeCell ref="G67:G69"/>
    <mergeCell ref="H67:H69"/>
    <mergeCell ref="E46:E48"/>
    <mergeCell ref="G46:G48"/>
    <mergeCell ref="H46:H48"/>
    <mergeCell ref="A49:A51"/>
    <mergeCell ref="C49:C51"/>
    <mergeCell ref="E49:E51"/>
    <mergeCell ref="G49:G51"/>
    <mergeCell ref="H49:H51"/>
    <mergeCell ref="A52:A54"/>
    <mergeCell ref="C52:C54"/>
    <mergeCell ref="E52:E54"/>
    <mergeCell ref="G52:G54"/>
    <mergeCell ref="H52:H54"/>
    <mergeCell ref="A43:A45"/>
    <mergeCell ref="B43:B60"/>
    <mergeCell ref="C43:C45"/>
    <mergeCell ref="E43:E45"/>
    <mergeCell ref="F43:F60"/>
    <mergeCell ref="G43:G45"/>
    <mergeCell ref="H43:H45"/>
    <mergeCell ref="I43:S60"/>
    <mergeCell ref="A38:A40"/>
    <mergeCell ref="C38:C40"/>
    <mergeCell ref="E38:E40"/>
    <mergeCell ref="G38:G40"/>
    <mergeCell ref="H38:H40"/>
    <mergeCell ref="I38:I40"/>
    <mergeCell ref="R32:R40"/>
    <mergeCell ref="S32:S40"/>
    <mergeCell ref="A35:A37"/>
    <mergeCell ref="C35:C37"/>
    <mergeCell ref="E35:E37"/>
    <mergeCell ref="G35:G37"/>
    <mergeCell ref="H35:H37"/>
    <mergeCell ref="I35:I37"/>
    <mergeCell ref="A46:A48"/>
    <mergeCell ref="C46:C48"/>
    <mergeCell ref="J35:J37"/>
    <mergeCell ref="K35:K37"/>
    <mergeCell ref="L32:L40"/>
    <mergeCell ref="M32:M40"/>
    <mergeCell ref="N32:N40"/>
    <mergeCell ref="O32:O40"/>
    <mergeCell ref="P32:P40"/>
    <mergeCell ref="Q32:Q40"/>
    <mergeCell ref="J29:J31"/>
    <mergeCell ref="K29:K31"/>
    <mergeCell ref="N23:N31"/>
    <mergeCell ref="O23:O31"/>
    <mergeCell ref="P23:P31"/>
    <mergeCell ref="Q23:Q31"/>
    <mergeCell ref="J38:J40"/>
    <mergeCell ref="K38:K40"/>
    <mergeCell ref="H32:H34"/>
    <mergeCell ref="I32:I34"/>
    <mergeCell ref="J32:J34"/>
    <mergeCell ref="K32:K34"/>
    <mergeCell ref="A29:A31"/>
    <mergeCell ref="C29:C31"/>
    <mergeCell ref="E29:E31"/>
    <mergeCell ref="G29:G31"/>
    <mergeCell ref="H29:H31"/>
    <mergeCell ref="I29:I31"/>
    <mergeCell ref="R23:R31"/>
    <mergeCell ref="S23:S31"/>
    <mergeCell ref="H23:H25"/>
    <mergeCell ref="I23:I25"/>
    <mergeCell ref="J23:J25"/>
    <mergeCell ref="K23:K25"/>
    <mergeCell ref="L23:L31"/>
    <mergeCell ref="M23:M31"/>
    <mergeCell ref="H26:H28"/>
    <mergeCell ref="I26:I28"/>
    <mergeCell ref="J26:J28"/>
    <mergeCell ref="K26:K28"/>
    <mergeCell ref="A23:A25"/>
    <mergeCell ref="B23:B40"/>
    <mergeCell ref="C23:C25"/>
    <mergeCell ref="E23:E25"/>
    <mergeCell ref="F23:F40"/>
    <mergeCell ref="G23:G25"/>
    <mergeCell ref="A26:A28"/>
    <mergeCell ref="C26:C28"/>
    <mergeCell ref="E26:E28"/>
    <mergeCell ref="G26:G28"/>
    <mergeCell ref="A32:A34"/>
    <mergeCell ref="C32:C34"/>
    <mergeCell ref="E32:E34"/>
    <mergeCell ref="G32:G34"/>
    <mergeCell ref="E20:E22"/>
    <mergeCell ref="G20:G22"/>
    <mergeCell ref="H20:H22"/>
    <mergeCell ref="H11:H13"/>
    <mergeCell ref="A14:A16"/>
    <mergeCell ref="C14:C16"/>
    <mergeCell ref="E14:E16"/>
    <mergeCell ref="G14:G16"/>
    <mergeCell ref="H14:H16"/>
    <mergeCell ref="H5:H7"/>
    <mergeCell ref="I5:S22"/>
    <mergeCell ref="A8:A10"/>
    <mergeCell ref="C8:C10"/>
    <mergeCell ref="E8:E10"/>
    <mergeCell ref="G8:G10"/>
    <mergeCell ref="H8:H10"/>
    <mergeCell ref="A11:A13"/>
    <mergeCell ref="C11:C13"/>
    <mergeCell ref="E11:E13"/>
    <mergeCell ref="A5:A7"/>
    <mergeCell ref="B5:B22"/>
    <mergeCell ref="C5:C7"/>
    <mergeCell ref="E5:E7"/>
    <mergeCell ref="F5:F22"/>
    <mergeCell ref="G5:G7"/>
    <mergeCell ref="G11:G13"/>
    <mergeCell ref="A17:A19"/>
    <mergeCell ref="C17:C19"/>
    <mergeCell ref="E17:E19"/>
    <mergeCell ref="G17:G19"/>
    <mergeCell ref="H17:H19"/>
    <mergeCell ref="A20:A22"/>
    <mergeCell ref="C20:C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8E9F6-1EF9-4454-8ACD-96EBB27E28ED}">
  <dimension ref="A2:S231"/>
  <sheetViews>
    <sheetView zoomScale="70" zoomScaleNormal="70" workbookViewId="0">
      <selection activeCell="A2" sqref="A2"/>
    </sheetView>
  </sheetViews>
  <sheetFormatPr defaultRowHeight="14.4" x14ac:dyDescent="0.3"/>
  <cols>
    <col min="1" max="1" width="14.5546875" customWidth="1"/>
    <col min="2" max="2" width="15.77734375" bestFit="1" customWidth="1"/>
    <col min="6" max="6" width="11.6640625" customWidth="1"/>
    <col min="7" max="7" width="15.88671875" customWidth="1"/>
    <col min="9" max="9" width="14.6640625" customWidth="1"/>
    <col min="10" max="10" width="17.77734375" customWidth="1"/>
    <col min="11" max="11" width="18.5546875" customWidth="1"/>
    <col min="12" max="12" width="14.77734375" customWidth="1"/>
    <col min="13" max="13" width="12.44140625" customWidth="1"/>
    <col min="14" max="14" width="13.88671875" customWidth="1"/>
    <col min="15" max="15" width="11" customWidth="1"/>
    <col min="16" max="16" width="9.33203125" customWidth="1"/>
    <col min="17" max="17" width="7.77734375" customWidth="1"/>
    <col min="18" max="18" width="13.44140625" customWidth="1"/>
    <col min="19" max="19" width="13.77734375" customWidth="1"/>
  </cols>
  <sheetData>
    <row r="2" spans="1:19" x14ac:dyDescent="0.3">
      <c r="A2" t="s">
        <v>75</v>
      </c>
    </row>
    <row r="3" spans="1:19" ht="15" thickBot="1" x14ac:dyDescent="0.35"/>
    <row r="4" spans="1:19" ht="15" thickBot="1" x14ac:dyDescent="0.35">
      <c r="A4" s="4" t="s">
        <v>25</v>
      </c>
      <c r="B4" s="6" t="s">
        <v>28</v>
      </c>
      <c r="C4" s="6" t="s">
        <v>24</v>
      </c>
      <c r="D4" s="6" t="s">
        <v>23</v>
      </c>
      <c r="E4" s="6" t="s">
        <v>22</v>
      </c>
      <c r="F4" s="6" t="s">
        <v>21</v>
      </c>
      <c r="G4" s="6" t="s">
        <v>20</v>
      </c>
      <c r="H4" s="6" t="s">
        <v>19</v>
      </c>
      <c r="I4" s="6" t="s">
        <v>18</v>
      </c>
      <c r="J4" s="6" t="s">
        <v>17</v>
      </c>
      <c r="K4" s="13" t="s">
        <v>16</v>
      </c>
      <c r="L4" s="13" t="s">
        <v>15</v>
      </c>
      <c r="M4" s="13" t="s">
        <v>14</v>
      </c>
      <c r="N4" s="13" t="s">
        <v>13</v>
      </c>
      <c r="O4" s="13" t="s">
        <v>12</v>
      </c>
      <c r="P4" s="13" t="s">
        <v>11</v>
      </c>
      <c r="Q4" s="13" t="s">
        <v>10</v>
      </c>
      <c r="R4" s="13" t="s">
        <v>9</v>
      </c>
      <c r="S4" s="12" t="s">
        <v>8</v>
      </c>
    </row>
    <row r="5" spans="1:19" x14ac:dyDescent="0.3">
      <c r="A5" s="44" t="s">
        <v>6</v>
      </c>
      <c r="B5" s="41" t="s">
        <v>27</v>
      </c>
      <c r="C5" s="41" t="s">
        <v>7</v>
      </c>
      <c r="D5" s="7">
        <v>15.289475440979004</v>
      </c>
      <c r="E5" s="41">
        <f>AVERAGE(D5:D7)</f>
        <v>15.31071917215983</v>
      </c>
      <c r="F5" s="41">
        <f>AVERAGE(E5:E11)</f>
        <v>15.565986315409333</v>
      </c>
      <c r="G5" s="41">
        <f>F5-E5</f>
        <v>0.25526714324950284</v>
      </c>
      <c r="H5" s="41">
        <f>2^G5</f>
        <v>1.1935567329819061</v>
      </c>
      <c r="I5" s="41"/>
      <c r="J5" s="46"/>
      <c r="K5" s="46"/>
      <c r="L5" s="46"/>
      <c r="M5" s="46"/>
      <c r="N5" s="46"/>
      <c r="O5" s="46"/>
      <c r="P5" s="46"/>
      <c r="Q5" s="46"/>
      <c r="R5" s="46"/>
      <c r="S5" s="47"/>
    </row>
    <row r="6" spans="1:19" x14ac:dyDescent="0.3">
      <c r="A6" s="31"/>
      <c r="B6" s="34"/>
      <c r="C6" s="34"/>
      <c r="D6" s="8">
        <v>15.296730041503906</v>
      </c>
      <c r="E6" s="34"/>
      <c r="F6" s="34"/>
      <c r="G6" s="34"/>
      <c r="H6" s="34"/>
      <c r="I6" s="34"/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x14ac:dyDescent="0.3">
      <c r="A7" s="32"/>
      <c r="B7" s="34"/>
      <c r="C7" s="35"/>
      <c r="D7" s="9">
        <v>15.345952033996582</v>
      </c>
      <c r="E7" s="35"/>
      <c r="F7" s="34"/>
      <c r="G7" s="35"/>
      <c r="H7" s="35"/>
      <c r="I7" s="34"/>
      <c r="J7" s="48"/>
      <c r="K7" s="48"/>
      <c r="L7" s="48"/>
      <c r="M7" s="48"/>
      <c r="N7" s="48"/>
      <c r="O7" s="48"/>
      <c r="P7" s="48"/>
      <c r="Q7" s="48"/>
      <c r="R7" s="48"/>
      <c r="S7" s="49"/>
    </row>
    <row r="8" spans="1:19" x14ac:dyDescent="0.3">
      <c r="A8" s="30" t="s">
        <v>5</v>
      </c>
      <c r="B8" s="34"/>
      <c r="C8" s="33" t="s">
        <v>7</v>
      </c>
      <c r="D8" s="10">
        <v>15.4617910385131</v>
      </c>
      <c r="E8" s="33">
        <f>AVERAGE(D8:D10)</f>
        <v>15.458635965983044</v>
      </c>
      <c r="F8" s="34"/>
      <c r="G8" s="33">
        <f>F5-E8</f>
        <v>0.10735034942628907</v>
      </c>
      <c r="H8" s="33">
        <f>2^G8</f>
        <v>1.0772479473270156</v>
      </c>
      <c r="I8" s="34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x14ac:dyDescent="0.3">
      <c r="A9" s="31"/>
      <c r="B9" s="34"/>
      <c r="C9" s="34"/>
      <c r="D9" s="8">
        <v>15.487789154052734</v>
      </c>
      <c r="E9" s="34"/>
      <c r="F9" s="34"/>
      <c r="G9" s="34"/>
      <c r="H9" s="34"/>
      <c r="I9" s="34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19" x14ac:dyDescent="0.3">
      <c r="A10" s="32"/>
      <c r="B10" s="34"/>
      <c r="C10" s="35"/>
      <c r="D10" s="9">
        <v>15.426327705383301</v>
      </c>
      <c r="E10" s="35"/>
      <c r="F10" s="34"/>
      <c r="G10" s="35"/>
      <c r="H10" s="35"/>
      <c r="I10" s="34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1:19" x14ac:dyDescent="0.3">
      <c r="A11" s="30" t="s">
        <v>4</v>
      </c>
      <c r="B11" s="34"/>
      <c r="C11" s="33" t="s">
        <v>7</v>
      </c>
      <c r="D11" s="10">
        <v>15.86806583404541</v>
      </c>
      <c r="E11" s="33">
        <f>AVERAGE(D11:D13)</f>
        <v>15.928603808085123</v>
      </c>
      <c r="F11" s="34"/>
      <c r="G11" s="33">
        <f>F5-E11</f>
        <v>-0.36261749267579013</v>
      </c>
      <c r="H11" s="33">
        <f>2^G11</f>
        <v>0.77775221700632835</v>
      </c>
      <c r="I11" s="34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1:19" x14ac:dyDescent="0.3">
      <c r="A12" s="31"/>
      <c r="B12" s="34"/>
      <c r="C12" s="34"/>
      <c r="D12" s="8">
        <v>15.9737548828125</v>
      </c>
      <c r="E12" s="34"/>
      <c r="F12" s="34"/>
      <c r="G12" s="34"/>
      <c r="H12" s="34"/>
      <c r="I12" s="34"/>
      <c r="J12" s="48"/>
      <c r="K12" s="48"/>
      <c r="L12" s="48"/>
      <c r="M12" s="48"/>
      <c r="N12" s="48"/>
      <c r="O12" s="48"/>
      <c r="P12" s="48"/>
      <c r="Q12" s="48"/>
      <c r="R12" s="48"/>
      <c r="S12" s="49"/>
    </row>
    <row r="13" spans="1:19" x14ac:dyDescent="0.3">
      <c r="A13" s="32"/>
      <c r="B13" s="34"/>
      <c r="C13" s="35"/>
      <c r="D13" s="9">
        <v>15.943990707397461</v>
      </c>
      <c r="E13" s="35"/>
      <c r="F13" s="34"/>
      <c r="G13" s="35"/>
      <c r="H13" s="35"/>
      <c r="I13" s="34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1:19" x14ac:dyDescent="0.3">
      <c r="A14" s="30" t="s">
        <v>3</v>
      </c>
      <c r="B14" s="34"/>
      <c r="C14" s="33" t="s">
        <v>7</v>
      </c>
      <c r="D14" s="10">
        <v>14.926389694213867</v>
      </c>
      <c r="E14" s="33">
        <f>AVERAGE(D14:D16)</f>
        <v>14.863679250081381</v>
      </c>
      <c r="F14" s="34"/>
      <c r="G14" s="33">
        <f>F5-E14</f>
        <v>0.70230706532795217</v>
      </c>
      <c r="H14" s="33">
        <f>2^G14</f>
        <v>1.6271046747565612</v>
      </c>
      <c r="I14" s="34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1:19" x14ac:dyDescent="0.3">
      <c r="A15" s="31"/>
      <c r="B15" s="34"/>
      <c r="C15" s="34"/>
      <c r="D15" s="8">
        <v>14.801663398742676</v>
      </c>
      <c r="E15" s="34"/>
      <c r="F15" s="34"/>
      <c r="G15" s="34"/>
      <c r="H15" s="34"/>
      <c r="I15" s="34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1:19" x14ac:dyDescent="0.3">
      <c r="A16" s="32"/>
      <c r="B16" s="34"/>
      <c r="C16" s="35"/>
      <c r="D16" s="9">
        <v>14.862984657287598</v>
      </c>
      <c r="E16" s="35"/>
      <c r="F16" s="34"/>
      <c r="G16" s="35"/>
      <c r="H16" s="35"/>
      <c r="I16" s="34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1:19" x14ac:dyDescent="0.3">
      <c r="A17" s="30" t="s">
        <v>2</v>
      </c>
      <c r="B17" s="34"/>
      <c r="C17" s="33" t="s">
        <v>7</v>
      </c>
      <c r="D17" s="10">
        <v>14.493367195129395</v>
      </c>
      <c r="E17" s="33">
        <f>AVERAGE(D17:D19)</f>
        <v>14.519250869750977</v>
      </c>
      <c r="F17" s="34"/>
      <c r="G17" s="33">
        <f>F5-E17</f>
        <v>1.0467354456583564</v>
      </c>
      <c r="H17" s="33">
        <f>2^G17</f>
        <v>2.0658499152060132</v>
      </c>
      <c r="I17" s="34"/>
      <c r="J17" s="48"/>
      <c r="K17" s="48"/>
      <c r="L17" s="48"/>
      <c r="M17" s="48"/>
      <c r="N17" s="48"/>
      <c r="O17" s="48"/>
      <c r="P17" s="48"/>
      <c r="Q17" s="48"/>
      <c r="R17" s="48"/>
      <c r="S17" s="49"/>
    </row>
    <row r="18" spans="1:19" x14ac:dyDescent="0.3">
      <c r="A18" s="31"/>
      <c r="B18" s="34"/>
      <c r="C18" s="34"/>
      <c r="D18" s="8">
        <v>14.52578067779541</v>
      </c>
      <c r="E18" s="34"/>
      <c r="F18" s="34"/>
      <c r="G18" s="34"/>
      <c r="H18" s="34"/>
      <c r="I18" s="34"/>
      <c r="J18" s="48"/>
      <c r="K18" s="48"/>
      <c r="L18" s="48"/>
      <c r="M18" s="48"/>
      <c r="N18" s="48"/>
      <c r="O18" s="48"/>
      <c r="P18" s="48"/>
      <c r="Q18" s="48"/>
      <c r="R18" s="48"/>
      <c r="S18" s="49"/>
    </row>
    <row r="19" spans="1:19" x14ac:dyDescent="0.3">
      <c r="A19" s="32"/>
      <c r="B19" s="34"/>
      <c r="C19" s="35"/>
      <c r="D19" s="9">
        <v>14.538604736328125</v>
      </c>
      <c r="E19" s="35"/>
      <c r="F19" s="34"/>
      <c r="G19" s="35"/>
      <c r="H19" s="35"/>
      <c r="I19" s="34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1:19" x14ac:dyDescent="0.3">
      <c r="A20" s="31" t="s">
        <v>1</v>
      </c>
      <c r="B20" s="34"/>
      <c r="C20" s="34" t="s">
        <v>7</v>
      </c>
      <c r="D20" s="8">
        <v>16.374547958374023</v>
      </c>
      <c r="E20" s="34">
        <f>AVERAGE(D20:D22)</f>
        <v>16.349163691202801</v>
      </c>
      <c r="F20" s="34"/>
      <c r="G20" s="34">
        <f>F5-E20</f>
        <v>-0.78317737579346769</v>
      </c>
      <c r="H20" s="34">
        <f>2^G20</f>
        <v>0.58108560632632611</v>
      </c>
      <c r="I20" s="34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1:19" x14ac:dyDescent="0.3">
      <c r="A21" s="31"/>
      <c r="B21" s="34"/>
      <c r="C21" s="34"/>
      <c r="D21" s="8">
        <v>16.430997848510742</v>
      </c>
      <c r="E21" s="34"/>
      <c r="F21" s="34"/>
      <c r="G21" s="34"/>
      <c r="H21" s="34"/>
      <c r="I21" s="34"/>
      <c r="J21" s="48"/>
      <c r="K21" s="48"/>
      <c r="L21" s="48"/>
      <c r="M21" s="48"/>
      <c r="N21" s="48"/>
      <c r="O21" s="48"/>
      <c r="P21" s="48"/>
      <c r="Q21" s="48"/>
      <c r="R21" s="48"/>
      <c r="S21" s="49"/>
    </row>
    <row r="22" spans="1:19" ht="15" thickBot="1" x14ac:dyDescent="0.35">
      <c r="A22" s="40"/>
      <c r="B22" s="39"/>
      <c r="C22" s="39"/>
      <c r="D22" s="11">
        <v>16.241945266723633</v>
      </c>
      <c r="E22" s="39"/>
      <c r="F22" s="39"/>
      <c r="G22" s="39"/>
      <c r="H22" s="39"/>
      <c r="I22" s="39"/>
      <c r="J22" s="50"/>
      <c r="K22" s="50"/>
      <c r="L22" s="50"/>
      <c r="M22" s="50"/>
      <c r="N22" s="50"/>
      <c r="O22" s="50"/>
      <c r="P22" s="50"/>
      <c r="Q22" s="50"/>
      <c r="R22" s="50"/>
      <c r="S22" s="51"/>
    </row>
    <row r="23" spans="1:19" x14ac:dyDescent="0.3">
      <c r="A23" s="44" t="s">
        <v>6</v>
      </c>
      <c r="B23" s="34" t="s">
        <v>26</v>
      </c>
      <c r="C23" s="41" t="s">
        <v>0</v>
      </c>
      <c r="D23" s="7">
        <v>19.557432174682617</v>
      </c>
      <c r="E23" s="41">
        <f>AVERAGE(D23:D25)</f>
        <v>19.571648915608723</v>
      </c>
      <c r="F23" s="34">
        <f>AVERAGE(E23:E29)</f>
        <v>19.845422532823349</v>
      </c>
      <c r="G23" s="41">
        <f>F23-E23</f>
        <v>0.27377361721462634</v>
      </c>
      <c r="H23" s="41">
        <f>2^G23</f>
        <v>1.2089659541342754</v>
      </c>
      <c r="I23" s="41">
        <v>1.1935567329819099</v>
      </c>
      <c r="J23" s="41">
        <f>H23/I23</f>
        <v>1.012910338257544</v>
      </c>
      <c r="K23" s="41">
        <f>LOG(J23,2)</f>
        <v>1.8506473965118925E-2</v>
      </c>
      <c r="L23" s="41">
        <f>GEOMEAN(J23:J31)</f>
        <v>0.99999999999999634</v>
      </c>
      <c r="M23" s="41">
        <f>LOG(L23,2)</f>
        <v>-5.2856537312946244E-15</v>
      </c>
      <c r="N23" s="41">
        <f>_xlfn.STDEV.P(K23:K31)</f>
        <v>0.13917177036419062</v>
      </c>
      <c r="O23" s="41">
        <f>N23/SQRT(3)</f>
        <v>8.0350859083362244E-2</v>
      </c>
      <c r="P23" s="41">
        <f>2^(M23-O23)</f>
        <v>0.94582759633374891</v>
      </c>
      <c r="Q23" s="41">
        <f>2^(M23+O23)</f>
        <v>1.0572751354223844</v>
      </c>
      <c r="R23" s="41">
        <f>L23-P23</f>
        <v>5.4172403666247426E-2</v>
      </c>
      <c r="S23" s="42">
        <f>Q23-L23</f>
        <v>5.7275135422388046E-2</v>
      </c>
    </row>
    <row r="24" spans="1:19" x14ac:dyDescent="0.3">
      <c r="A24" s="31"/>
      <c r="B24" s="34"/>
      <c r="C24" s="34"/>
      <c r="D24" s="8">
        <v>19.579959869384766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8"/>
    </row>
    <row r="25" spans="1:19" x14ac:dyDescent="0.3">
      <c r="A25" s="32"/>
      <c r="B25" s="34"/>
      <c r="C25" s="35"/>
      <c r="D25" s="9">
        <v>19.577554702758789</v>
      </c>
      <c r="E25" s="35"/>
      <c r="F25" s="34"/>
      <c r="G25" s="35"/>
      <c r="H25" s="35"/>
      <c r="I25" s="35"/>
      <c r="J25" s="35"/>
      <c r="K25" s="35"/>
      <c r="L25" s="34"/>
      <c r="M25" s="34"/>
      <c r="N25" s="34"/>
      <c r="O25" s="34"/>
      <c r="P25" s="34"/>
      <c r="Q25" s="34"/>
      <c r="R25" s="34"/>
      <c r="S25" s="28"/>
    </row>
    <row r="26" spans="1:19" x14ac:dyDescent="0.3">
      <c r="A26" s="30" t="s">
        <v>5</v>
      </c>
      <c r="B26" s="34"/>
      <c r="C26" s="33" t="s">
        <v>0</v>
      </c>
      <c r="D26" s="10">
        <v>19.945709228515625</v>
      </c>
      <c r="E26" s="33">
        <f>AVERAGE(D26:D28)</f>
        <v>19.917020161946613</v>
      </c>
      <c r="F26" s="34"/>
      <c r="G26" s="33">
        <f>F23-E26</f>
        <v>-7.1597629123264284E-2</v>
      </c>
      <c r="H26" s="33">
        <f>2^G26</f>
        <v>0.95158363813211078</v>
      </c>
      <c r="I26" s="33">
        <v>1.07724794732702</v>
      </c>
      <c r="J26" s="33">
        <f>H26/I26</f>
        <v>0.88334690309067598</v>
      </c>
      <c r="K26" s="33">
        <f>LOG(J26,2)</f>
        <v>-0.17894797854955916</v>
      </c>
      <c r="L26" s="34"/>
      <c r="M26" s="34"/>
      <c r="N26" s="34"/>
      <c r="O26" s="34"/>
      <c r="P26" s="34"/>
      <c r="Q26" s="34"/>
      <c r="R26" s="34"/>
      <c r="S26" s="28"/>
    </row>
    <row r="27" spans="1:19" x14ac:dyDescent="0.3">
      <c r="A27" s="31"/>
      <c r="B27" s="34"/>
      <c r="C27" s="34"/>
      <c r="D27" s="8">
        <v>19.905244827270508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8"/>
    </row>
    <row r="28" spans="1:19" x14ac:dyDescent="0.3">
      <c r="A28" s="32"/>
      <c r="B28" s="34"/>
      <c r="C28" s="35"/>
      <c r="D28" s="9">
        <v>19.900106430053711</v>
      </c>
      <c r="E28" s="35"/>
      <c r="F28" s="34"/>
      <c r="G28" s="35"/>
      <c r="H28" s="35"/>
      <c r="I28" s="35"/>
      <c r="J28" s="35"/>
      <c r="K28" s="35"/>
      <c r="L28" s="34"/>
      <c r="M28" s="34"/>
      <c r="N28" s="34"/>
      <c r="O28" s="34"/>
      <c r="P28" s="34"/>
      <c r="Q28" s="34"/>
      <c r="R28" s="34"/>
      <c r="S28" s="28"/>
    </row>
    <row r="29" spans="1:19" x14ac:dyDescent="0.3">
      <c r="A29" s="30" t="s">
        <v>4</v>
      </c>
      <c r="B29" s="34"/>
      <c r="C29" s="33" t="s">
        <v>0</v>
      </c>
      <c r="D29" s="10">
        <v>20.09221076965332</v>
      </c>
      <c r="E29" s="33">
        <f>AVERAGE(D29:D31)</f>
        <v>20.047598520914715</v>
      </c>
      <c r="F29" s="34"/>
      <c r="G29" s="33">
        <f>F23-E29</f>
        <v>-0.20217598809136561</v>
      </c>
      <c r="H29" s="33">
        <f>2^G29</f>
        <v>0.86923851899723426</v>
      </c>
      <c r="I29" s="33">
        <v>0.77775221700632835</v>
      </c>
      <c r="J29" s="33">
        <f>H29/I29</f>
        <v>1.117629111162227</v>
      </c>
      <c r="K29" s="33">
        <f>LOG(J29,2)</f>
        <v>0.16044150458442455</v>
      </c>
      <c r="L29" s="34"/>
      <c r="M29" s="34"/>
      <c r="N29" s="34"/>
      <c r="O29" s="34"/>
      <c r="P29" s="34"/>
      <c r="Q29" s="34"/>
      <c r="R29" s="34"/>
      <c r="S29" s="28"/>
    </row>
    <row r="30" spans="1:19" x14ac:dyDescent="0.3">
      <c r="A30" s="31"/>
      <c r="B30" s="34"/>
      <c r="C30" s="34"/>
      <c r="D30" s="8">
        <v>20.034843444824219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28"/>
    </row>
    <row r="31" spans="1:19" x14ac:dyDescent="0.3">
      <c r="A31" s="32"/>
      <c r="B31" s="34"/>
      <c r="C31" s="35"/>
      <c r="D31" s="9">
        <v>20.015741348266602</v>
      </c>
      <c r="E31" s="35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3"/>
    </row>
    <row r="32" spans="1:19" x14ac:dyDescent="0.3">
      <c r="A32" s="30" t="s">
        <v>3</v>
      </c>
      <c r="B32" s="34"/>
      <c r="C32" s="33" t="s">
        <v>0</v>
      </c>
      <c r="D32" s="10">
        <v>20.395339965820313</v>
      </c>
      <c r="E32" s="33">
        <f>AVERAGE(D32:D34)</f>
        <v>20.357474009195965</v>
      </c>
      <c r="F32" s="34"/>
      <c r="G32" s="33">
        <f>F23-E32</f>
        <v>-0.51205147637261561</v>
      </c>
      <c r="H32" s="33">
        <f>2^G32</f>
        <v>0.70122460468828995</v>
      </c>
      <c r="I32" s="33">
        <v>1.6271046747565612</v>
      </c>
      <c r="J32" s="33">
        <f>H32/I32</f>
        <v>0.43096465492805708</v>
      </c>
      <c r="K32" s="33">
        <f>LOG(J32,2)</f>
        <v>-1.2143585417005678</v>
      </c>
      <c r="L32" s="34">
        <f>GEOMEAN(J32:J40)</f>
        <v>0.53895741893800064</v>
      </c>
      <c r="M32" s="34">
        <f>LOG(L32,2)</f>
        <v>-0.89175679948594033</v>
      </c>
      <c r="N32" s="34">
        <f>_xlfn.STDEV.P(K32:K40)</f>
        <v>0.55382929524246916</v>
      </c>
      <c r="O32" s="34">
        <f>N32/SQRT(3)</f>
        <v>0.3197534926933403</v>
      </c>
      <c r="P32" s="34">
        <f>2^(M32-O32)</f>
        <v>0.43181632997350577</v>
      </c>
      <c r="Q32" s="34">
        <f>2^(M32+O32)</f>
        <v>0.67268206240864881</v>
      </c>
      <c r="R32" s="34">
        <f>L32-P32</f>
        <v>0.10714108896449487</v>
      </c>
      <c r="S32" s="28">
        <f>Q32-L32</f>
        <v>0.13372464347064816</v>
      </c>
    </row>
    <row r="33" spans="1:19" x14ac:dyDescent="0.3">
      <c r="A33" s="31"/>
      <c r="B33" s="34"/>
      <c r="C33" s="34"/>
      <c r="D33" s="8">
        <v>20.355733871459961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8"/>
    </row>
    <row r="34" spans="1:19" x14ac:dyDescent="0.3">
      <c r="A34" s="32"/>
      <c r="B34" s="34"/>
      <c r="C34" s="35"/>
      <c r="D34" s="9">
        <v>20.321348190307617</v>
      </c>
      <c r="E34" s="35"/>
      <c r="F34" s="34"/>
      <c r="G34" s="35"/>
      <c r="H34" s="35"/>
      <c r="I34" s="35"/>
      <c r="J34" s="35"/>
      <c r="K34" s="35"/>
      <c r="L34" s="34"/>
      <c r="M34" s="34"/>
      <c r="N34" s="34"/>
      <c r="O34" s="34"/>
      <c r="P34" s="34"/>
      <c r="Q34" s="34"/>
      <c r="R34" s="34"/>
      <c r="S34" s="28"/>
    </row>
    <row r="35" spans="1:19" x14ac:dyDescent="0.3">
      <c r="A35" s="30" t="s">
        <v>2</v>
      </c>
      <c r="B35" s="34"/>
      <c r="C35" s="33" t="s">
        <v>0</v>
      </c>
      <c r="D35" s="10">
        <v>20.173789978027344</v>
      </c>
      <c r="E35" s="33">
        <f>AVERAGE(D35:D37)</f>
        <v>20.147233963012695</v>
      </c>
      <c r="F35" s="34"/>
      <c r="G35" s="33">
        <f>F23-E35</f>
        <v>-0.3018114301893462</v>
      </c>
      <c r="H35" s="33">
        <f>2^G35</f>
        <v>0.81123318220519403</v>
      </c>
      <c r="I35" s="33">
        <v>2.0658499152060132</v>
      </c>
      <c r="J35" s="33">
        <f>H35/I35</f>
        <v>0.39268737589985825</v>
      </c>
      <c r="K35" s="33">
        <f>LOG(J35,2)</f>
        <v>-1.3485468758477026</v>
      </c>
      <c r="L35" s="34"/>
      <c r="M35" s="34"/>
      <c r="N35" s="34"/>
      <c r="O35" s="34"/>
      <c r="P35" s="34"/>
      <c r="Q35" s="34"/>
      <c r="R35" s="34"/>
      <c r="S35" s="28"/>
    </row>
    <row r="36" spans="1:19" x14ac:dyDescent="0.3">
      <c r="A36" s="31"/>
      <c r="B36" s="34"/>
      <c r="C36" s="34"/>
      <c r="D36" s="8">
        <v>20.145906448364258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28"/>
    </row>
    <row r="37" spans="1:19" x14ac:dyDescent="0.3">
      <c r="A37" s="32"/>
      <c r="B37" s="34"/>
      <c r="C37" s="35"/>
      <c r="D37" s="9">
        <v>20.122005462646484</v>
      </c>
      <c r="E37" s="35"/>
      <c r="F37" s="34"/>
      <c r="G37" s="35"/>
      <c r="H37" s="35"/>
      <c r="I37" s="35"/>
      <c r="J37" s="35"/>
      <c r="K37" s="35"/>
      <c r="L37" s="34"/>
      <c r="M37" s="34"/>
      <c r="N37" s="34"/>
      <c r="O37" s="34"/>
      <c r="P37" s="34"/>
      <c r="Q37" s="34"/>
      <c r="R37" s="34"/>
      <c r="S37" s="28"/>
    </row>
    <row r="38" spans="1:19" x14ac:dyDescent="0.3">
      <c r="A38" s="31" t="s">
        <v>1</v>
      </c>
      <c r="B38" s="34"/>
      <c r="C38" s="34" t="s">
        <v>0</v>
      </c>
      <c r="D38" s="8">
        <v>20.720636367797852</v>
      </c>
      <c r="E38" s="34">
        <f>AVERAGE(D38:D40)</f>
        <v>20.740964889526367</v>
      </c>
      <c r="F38" s="34"/>
      <c r="G38" s="34">
        <f>F23-E38</f>
        <v>-0.89554235670301807</v>
      </c>
      <c r="H38" s="34">
        <f>2^G38</f>
        <v>0.53754507629580039</v>
      </c>
      <c r="I38" s="34">
        <v>0.58108560632632611</v>
      </c>
      <c r="J38" s="34">
        <f>H38/I38</f>
        <v>0.92507036905320583</v>
      </c>
      <c r="K38" s="34">
        <f>LOG(J38,2)</f>
        <v>-0.11236498090955056</v>
      </c>
      <c r="L38" s="34"/>
      <c r="M38" s="34"/>
      <c r="N38" s="34"/>
      <c r="O38" s="34"/>
      <c r="P38" s="34"/>
      <c r="Q38" s="34"/>
      <c r="R38" s="34"/>
      <c r="S38" s="28"/>
    </row>
    <row r="39" spans="1:19" x14ac:dyDescent="0.3">
      <c r="A39" s="31"/>
      <c r="B39" s="34"/>
      <c r="C39" s="34"/>
      <c r="D39" s="8">
        <v>20.753131866455078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8"/>
    </row>
    <row r="40" spans="1:19" ht="15" thickBot="1" x14ac:dyDescent="0.35">
      <c r="A40" s="40"/>
      <c r="B40" s="39"/>
      <c r="C40" s="39"/>
      <c r="D40" s="11">
        <v>20.749126434326172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29"/>
    </row>
    <row r="41" spans="1:19" ht="15" thickBot="1" x14ac:dyDescent="0.35">
      <c r="A41" s="1"/>
    </row>
    <row r="42" spans="1:19" ht="15" thickBot="1" x14ac:dyDescent="0.35">
      <c r="A42" s="4" t="s">
        <v>25</v>
      </c>
      <c r="B42" s="6" t="s">
        <v>28</v>
      </c>
      <c r="C42" s="6" t="s">
        <v>24</v>
      </c>
      <c r="D42" s="6" t="s">
        <v>23</v>
      </c>
      <c r="E42" s="6" t="s">
        <v>22</v>
      </c>
      <c r="F42" s="6" t="s">
        <v>21</v>
      </c>
      <c r="G42" s="6" t="s">
        <v>20</v>
      </c>
      <c r="H42" s="6" t="s">
        <v>19</v>
      </c>
      <c r="I42" s="6" t="s">
        <v>18</v>
      </c>
      <c r="J42" s="6" t="s">
        <v>17</v>
      </c>
      <c r="K42" s="13" t="s">
        <v>16</v>
      </c>
      <c r="L42" s="13" t="s">
        <v>15</v>
      </c>
      <c r="M42" s="13" t="s">
        <v>14</v>
      </c>
      <c r="N42" s="13" t="s">
        <v>13</v>
      </c>
      <c r="O42" s="13" t="s">
        <v>12</v>
      </c>
      <c r="P42" s="13" t="s">
        <v>11</v>
      </c>
      <c r="Q42" s="13" t="s">
        <v>10</v>
      </c>
      <c r="R42" s="13" t="s">
        <v>9</v>
      </c>
      <c r="S42" s="12" t="s">
        <v>8</v>
      </c>
    </row>
    <row r="43" spans="1:19" x14ac:dyDescent="0.3">
      <c r="A43" s="44" t="s">
        <v>6</v>
      </c>
      <c r="B43" s="41" t="s">
        <v>29</v>
      </c>
      <c r="C43" s="41" t="s">
        <v>7</v>
      </c>
      <c r="D43" s="18">
        <v>15.15325927734375</v>
      </c>
      <c r="E43" s="45">
        <f>AVERAGE(D43:D45)</f>
        <v>15.086705207824707</v>
      </c>
      <c r="F43" s="41">
        <f>AVERAGE(E43:E49)</f>
        <v>15.568386395772299</v>
      </c>
      <c r="G43" s="41">
        <f>F43-E43</f>
        <v>0.48168118794759174</v>
      </c>
      <c r="H43" s="41">
        <f>2^G43</f>
        <v>1.3963699234121802</v>
      </c>
      <c r="I43" s="41"/>
      <c r="J43" s="46"/>
      <c r="K43" s="46"/>
      <c r="L43" s="46"/>
      <c r="M43" s="46"/>
      <c r="N43" s="46"/>
      <c r="O43" s="46"/>
      <c r="P43" s="46"/>
      <c r="Q43" s="46"/>
      <c r="R43" s="46"/>
      <c r="S43" s="47"/>
    </row>
    <row r="44" spans="1:19" x14ac:dyDescent="0.3">
      <c r="A44" s="31"/>
      <c r="B44" s="34"/>
      <c r="C44" s="34"/>
      <c r="D44" s="19">
        <v>15.068608283996582</v>
      </c>
      <c r="E44" s="37"/>
      <c r="F44" s="34"/>
      <c r="G44" s="34"/>
      <c r="H44" s="34"/>
      <c r="I44" s="34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 x14ac:dyDescent="0.3">
      <c r="A45" s="32"/>
      <c r="B45" s="34"/>
      <c r="C45" s="35"/>
      <c r="D45" s="20">
        <v>15.038248062133789</v>
      </c>
      <c r="E45" s="38"/>
      <c r="F45" s="34"/>
      <c r="G45" s="35"/>
      <c r="H45" s="35"/>
      <c r="I45" s="34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x14ac:dyDescent="0.3">
      <c r="A46" s="30" t="s">
        <v>5</v>
      </c>
      <c r="B46" s="34"/>
      <c r="C46" s="34" t="s">
        <v>7</v>
      </c>
      <c r="D46" s="19">
        <v>15.716403007507324</v>
      </c>
      <c r="E46" s="34">
        <f>AVERAGE(D46:D48)</f>
        <v>15.684105237325033</v>
      </c>
      <c r="F46" s="34"/>
      <c r="G46" s="33">
        <f>F43-E46</f>
        <v>-0.11571884155273438</v>
      </c>
      <c r="H46" s="33">
        <f>2^G46</f>
        <v>0.92292233809640278</v>
      </c>
      <c r="I46" s="34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x14ac:dyDescent="0.3">
      <c r="A47" s="31"/>
      <c r="B47" s="34"/>
      <c r="C47" s="34"/>
      <c r="D47" s="19">
        <v>15.707578659057617</v>
      </c>
      <c r="E47" s="34"/>
      <c r="F47" s="34"/>
      <c r="G47" s="34"/>
      <c r="H47" s="34"/>
      <c r="I47" s="34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1:19" x14ac:dyDescent="0.3">
      <c r="A48" s="32"/>
      <c r="B48" s="34"/>
      <c r="C48" s="35"/>
      <c r="D48" s="20">
        <v>15.628334045410156</v>
      </c>
      <c r="E48" s="35"/>
      <c r="F48" s="34"/>
      <c r="G48" s="35"/>
      <c r="H48" s="35"/>
      <c r="I48" s="34"/>
      <c r="J48" s="48"/>
      <c r="K48" s="48"/>
      <c r="L48" s="48"/>
      <c r="M48" s="48"/>
      <c r="N48" s="48"/>
      <c r="O48" s="48"/>
      <c r="P48" s="48"/>
      <c r="Q48" s="48"/>
      <c r="R48" s="48"/>
      <c r="S48" s="49"/>
    </row>
    <row r="49" spans="1:19" x14ac:dyDescent="0.3">
      <c r="A49" s="30" t="s">
        <v>4</v>
      </c>
      <c r="B49" s="34"/>
      <c r="C49" s="33" t="s">
        <v>7</v>
      </c>
      <c r="D49" s="21">
        <v>15.885087013244629</v>
      </c>
      <c r="E49" s="36">
        <f>AVERAGE(D49:D51)</f>
        <v>15.934348742167154</v>
      </c>
      <c r="F49" s="34"/>
      <c r="G49" s="33">
        <f>F43-E49</f>
        <v>-0.36596234639485559</v>
      </c>
      <c r="H49" s="33">
        <f>2^G49</f>
        <v>0.77595110593889494</v>
      </c>
      <c r="I49" s="34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 x14ac:dyDescent="0.3">
      <c r="A50" s="31"/>
      <c r="B50" s="34"/>
      <c r="C50" s="34"/>
      <c r="D50" s="19">
        <v>15.989934921264648</v>
      </c>
      <c r="E50" s="37"/>
      <c r="F50" s="34"/>
      <c r="G50" s="34"/>
      <c r="H50" s="34"/>
      <c r="I50" s="34"/>
      <c r="J50" s="48"/>
      <c r="K50" s="48"/>
      <c r="L50" s="48"/>
      <c r="M50" s="48"/>
      <c r="N50" s="48"/>
      <c r="O50" s="48"/>
      <c r="P50" s="48"/>
      <c r="Q50" s="48"/>
      <c r="R50" s="48"/>
      <c r="S50" s="49"/>
    </row>
    <row r="51" spans="1:19" x14ac:dyDescent="0.3">
      <c r="A51" s="32"/>
      <c r="B51" s="34"/>
      <c r="C51" s="35"/>
      <c r="D51" s="20">
        <v>15.928024291992188</v>
      </c>
      <c r="E51" s="38"/>
      <c r="F51" s="34"/>
      <c r="G51" s="35"/>
      <c r="H51" s="35"/>
      <c r="I51" s="34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x14ac:dyDescent="0.3">
      <c r="A52" s="30" t="s">
        <v>3</v>
      </c>
      <c r="B52" s="34"/>
      <c r="C52" s="33" t="s">
        <v>7</v>
      </c>
      <c r="D52" s="21">
        <v>14.74949836730957</v>
      </c>
      <c r="E52" s="36">
        <f>AVERAGE(D52:D54)</f>
        <v>14.789994557698568</v>
      </c>
      <c r="F52" s="34"/>
      <c r="G52" s="33">
        <f>F43-E52</f>
        <v>0.77839183807373047</v>
      </c>
      <c r="H52" s="33">
        <f>2^G52</f>
        <v>1.7152178656802797</v>
      </c>
      <c r="I52" s="34"/>
      <c r="J52" s="48"/>
      <c r="K52" s="48"/>
      <c r="L52" s="48"/>
      <c r="M52" s="48"/>
      <c r="N52" s="48"/>
      <c r="O52" s="48"/>
      <c r="P52" s="48"/>
      <c r="Q52" s="48"/>
      <c r="R52" s="48"/>
      <c r="S52" s="49"/>
    </row>
    <row r="53" spans="1:19" x14ac:dyDescent="0.3">
      <c r="A53" s="31"/>
      <c r="B53" s="34"/>
      <c r="C53" s="34"/>
      <c r="D53" s="19">
        <v>14.578953742980957</v>
      </c>
      <c r="E53" s="37"/>
      <c r="F53" s="34"/>
      <c r="G53" s="34"/>
      <c r="H53" s="34"/>
      <c r="I53" s="34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x14ac:dyDescent="0.3">
      <c r="A54" s="32"/>
      <c r="B54" s="34"/>
      <c r="C54" s="35"/>
      <c r="D54" s="20">
        <v>15.041531562805176</v>
      </c>
      <c r="E54" s="38"/>
      <c r="F54" s="34"/>
      <c r="G54" s="35"/>
      <c r="H54" s="35"/>
      <c r="I54" s="34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 x14ac:dyDescent="0.3">
      <c r="A55" s="30" t="s">
        <v>2</v>
      </c>
      <c r="B55" s="34"/>
      <c r="C55" s="33" t="s">
        <v>7</v>
      </c>
      <c r="D55" s="21">
        <v>14.760146141052246</v>
      </c>
      <c r="E55" s="36">
        <f>AVERAGE(D55:D57)</f>
        <v>14.856339454650879</v>
      </c>
      <c r="F55" s="34"/>
      <c r="G55" s="33">
        <f>F43-E55</f>
        <v>0.71204694112141986</v>
      </c>
      <c r="H55" s="33">
        <f>2^G55</f>
        <v>1.6381266947544029</v>
      </c>
      <c r="I55" s="34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 x14ac:dyDescent="0.3">
      <c r="A56" s="31"/>
      <c r="B56" s="34"/>
      <c r="C56" s="34"/>
      <c r="D56" s="19">
        <v>14.805441856384277</v>
      </c>
      <c r="E56" s="37"/>
      <c r="F56" s="34"/>
      <c r="G56" s="34"/>
      <c r="H56" s="34"/>
      <c r="I56" s="34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1:19" x14ac:dyDescent="0.3">
      <c r="A57" s="32"/>
      <c r="B57" s="34"/>
      <c r="C57" s="35"/>
      <c r="D57" s="20">
        <v>15.003430366516113</v>
      </c>
      <c r="E57" s="38"/>
      <c r="F57" s="34"/>
      <c r="G57" s="35"/>
      <c r="H57" s="35"/>
      <c r="I57" s="34"/>
      <c r="J57" s="48"/>
      <c r="K57" s="48"/>
      <c r="L57" s="48"/>
      <c r="M57" s="48"/>
      <c r="N57" s="48"/>
      <c r="O57" s="48"/>
      <c r="P57" s="48"/>
      <c r="Q57" s="48"/>
      <c r="R57" s="48"/>
      <c r="S57" s="49"/>
    </row>
    <row r="58" spans="1:19" x14ac:dyDescent="0.3">
      <c r="A58" s="31" t="s">
        <v>1</v>
      </c>
      <c r="B58" s="34"/>
      <c r="C58" s="34" t="s">
        <v>7</v>
      </c>
      <c r="D58" s="19">
        <v>16.374547958374023</v>
      </c>
      <c r="E58" s="34">
        <f>AVERAGE(D58:D60)</f>
        <v>16.349163691202801</v>
      </c>
      <c r="F58" s="34"/>
      <c r="G58" s="34">
        <f>F43-E58</f>
        <v>-0.78077729543050189</v>
      </c>
      <c r="H58" s="34">
        <f>2^G58</f>
        <v>0.58205311008481375</v>
      </c>
      <c r="I58" s="34"/>
      <c r="J58" s="48"/>
      <c r="K58" s="48"/>
      <c r="L58" s="48"/>
      <c r="M58" s="48"/>
      <c r="N58" s="48"/>
      <c r="O58" s="48"/>
      <c r="P58" s="48"/>
      <c r="Q58" s="48"/>
      <c r="R58" s="48"/>
      <c r="S58" s="49"/>
    </row>
    <row r="59" spans="1:19" x14ac:dyDescent="0.3">
      <c r="A59" s="31"/>
      <c r="B59" s="34"/>
      <c r="C59" s="34"/>
      <c r="D59" s="19">
        <v>16.430997848510742</v>
      </c>
      <c r="E59" s="34"/>
      <c r="F59" s="34"/>
      <c r="G59" s="34"/>
      <c r="H59" s="34"/>
      <c r="I59" s="34"/>
      <c r="J59" s="48"/>
      <c r="K59" s="48"/>
      <c r="L59" s="48"/>
      <c r="M59" s="48"/>
      <c r="N59" s="48"/>
      <c r="O59" s="48"/>
      <c r="P59" s="48"/>
      <c r="Q59" s="48"/>
      <c r="R59" s="48"/>
      <c r="S59" s="49"/>
    </row>
    <row r="60" spans="1:19" ht="15" thickBot="1" x14ac:dyDescent="0.35">
      <c r="A60" s="40"/>
      <c r="B60" s="39"/>
      <c r="C60" s="39"/>
      <c r="D60" s="22">
        <v>16.241945266723633</v>
      </c>
      <c r="E60" s="39"/>
      <c r="F60" s="39"/>
      <c r="G60" s="39"/>
      <c r="H60" s="39"/>
      <c r="I60" s="39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1" spans="1:19" x14ac:dyDescent="0.3">
      <c r="A61" s="44" t="s">
        <v>6</v>
      </c>
      <c r="B61" s="34" t="s">
        <v>30</v>
      </c>
      <c r="C61" s="41" t="s">
        <v>0</v>
      </c>
      <c r="D61" s="18">
        <v>19.995340347290039</v>
      </c>
      <c r="E61" s="45">
        <f>AVERAGE(D61:D63)</f>
        <v>19.990645090738933</v>
      </c>
      <c r="F61" s="34">
        <f>AVERAGE(E61:E67)</f>
        <v>20.047229978773331</v>
      </c>
      <c r="G61" s="41">
        <f>F61-E61</f>
        <v>5.6584888034397096E-2</v>
      </c>
      <c r="H61" s="41">
        <f>2^G61</f>
        <v>1.0400009801485255</v>
      </c>
      <c r="I61" s="41">
        <f>H43</f>
        <v>1.3963699234121802</v>
      </c>
      <c r="J61" s="41">
        <f>H61/I61</f>
        <v>0.74478901522540042</v>
      </c>
      <c r="K61" s="41">
        <f>LOG(J61,2)</f>
        <v>-0.42509629991319459</v>
      </c>
      <c r="L61" s="41">
        <f>GEOMEAN(J61:J69)</f>
        <v>1.0000000000000004</v>
      </c>
      <c r="M61" s="41">
        <f>LOG(L61,2)</f>
        <v>6.4068530076298343E-16</v>
      </c>
      <c r="N61" s="41">
        <f>_xlfn.STDEV.P(K61:K69)</f>
        <v>0.31791049558626738</v>
      </c>
      <c r="O61" s="41">
        <f>N61/SQRT(3)</f>
        <v>0.18354571020493882</v>
      </c>
      <c r="P61" s="41">
        <f>2^(M61-O61)</f>
        <v>0.88053624169743339</v>
      </c>
      <c r="Q61" s="41">
        <f>2^(M61+O61)</f>
        <v>1.1356715971988547</v>
      </c>
      <c r="R61" s="41">
        <f>L61-P61</f>
        <v>0.11946375830256706</v>
      </c>
      <c r="S61" s="42">
        <f>Q61-L61</f>
        <v>0.13567159719885424</v>
      </c>
    </row>
    <row r="62" spans="1:19" x14ac:dyDescent="0.3">
      <c r="A62" s="31"/>
      <c r="B62" s="34"/>
      <c r="C62" s="34"/>
      <c r="D62" s="19">
        <v>19.996135711669922</v>
      </c>
      <c r="E62" s="37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28"/>
    </row>
    <row r="63" spans="1:19" x14ac:dyDescent="0.3">
      <c r="A63" s="32"/>
      <c r="B63" s="34"/>
      <c r="C63" s="35"/>
      <c r="D63" s="20">
        <v>19.980459213256836</v>
      </c>
      <c r="E63" s="38"/>
      <c r="F63" s="34"/>
      <c r="G63" s="35"/>
      <c r="H63" s="35"/>
      <c r="I63" s="35"/>
      <c r="J63" s="35"/>
      <c r="K63" s="35"/>
      <c r="L63" s="34"/>
      <c r="M63" s="34"/>
      <c r="N63" s="34"/>
      <c r="O63" s="34"/>
      <c r="P63" s="34"/>
      <c r="Q63" s="34"/>
      <c r="R63" s="34"/>
      <c r="S63" s="28"/>
    </row>
    <row r="64" spans="1:19" x14ac:dyDescent="0.3">
      <c r="A64" s="30" t="s">
        <v>5</v>
      </c>
      <c r="B64" s="34"/>
      <c r="C64" s="34" t="s">
        <v>0</v>
      </c>
      <c r="D64" s="19">
        <v>20.091777801513672</v>
      </c>
      <c r="E64" s="34">
        <f>AVERAGE(D64:D66)</f>
        <v>20.07717005411784</v>
      </c>
      <c r="F64" s="34"/>
      <c r="G64" s="33">
        <f>F61-E64</f>
        <v>-2.9940075344509154E-2</v>
      </c>
      <c r="H64" s="33">
        <f>2^G64</f>
        <v>0.97946098022683914</v>
      </c>
      <c r="I64" s="33">
        <f>H46</f>
        <v>0.92292233809640278</v>
      </c>
      <c r="J64" s="33">
        <f>H64/I64</f>
        <v>1.0612604547496938</v>
      </c>
      <c r="K64" s="33">
        <f>LOG(J64,2)</f>
        <v>8.5778766208225096E-2</v>
      </c>
      <c r="L64" s="34"/>
      <c r="M64" s="34"/>
      <c r="N64" s="34"/>
      <c r="O64" s="34"/>
      <c r="P64" s="34"/>
      <c r="Q64" s="34"/>
      <c r="R64" s="34"/>
      <c r="S64" s="28"/>
    </row>
    <row r="65" spans="1:19" x14ac:dyDescent="0.3">
      <c r="A65" s="31"/>
      <c r="B65" s="34"/>
      <c r="C65" s="34"/>
      <c r="D65" s="19">
        <v>20.072607040405273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28"/>
    </row>
    <row r="66" spans="1:19" x14ac:dyDescent="0.3">
      <c r="A66" s="32"/>
      <c r="B66" s="34"/>
      <c r="C66" s="35"/>
      <c r="D66" s="20">
        <v>20.06712532043457</v>
      </c>
      <c r="E66" s="35"/>
      <c r="F66" s="34"/>
      <c r="G66" s="35"/>
      <c r="H66" s="35"/>
      <c r="I66" s="35"/>
      <c r="J66" s="35"/>
      <c r="K66" s="35"/>
      <c r="L66" s="34"/>
      <c r="M66" s="34"/>
      <c r="N66" s="34"/>
      <c r="O66" s="34"/>
      <c r="P66" s="34"/>
      <c r="Q66" s="34"/>
      <c r="R66" s="34"/>
      <c r="S66" s="28"/>
    </row>
    <row r="67" spans="1:19" x14ac:dyDescent="0.3">
      <c r="A67" s="30" t="s">
        <v>4</v>
      </c>
      <c r="B67" s="34"/>
      <c r="C67" s="33" t="s">
        <v>0</v>
      </c>
      <c r="D67" s="19">
        <v>20.110849380493164</v>
      </c>
      <c r="E67" s="33">
        <f>AVERAGE(D67:D69)</f>
        <v>20.073874791463215</v>
      </c>
      <c r="F67" s="34"/>
      <c r="G67" s="33">
        <f>F61-E67</f>
        <v>-2.664481268988439E-2</v>
      </c>
      <c r="H67" s="33">
        <f>2^G67</f>
        <v>0.98170072595870117</v>
      </c>
      <c r="I67" s="33">
        <f>H49</f>
        <v>0.77595110593889494</v>
      </c>
      <c r="J67" s="33">
        <f>H67/I67</f>
        <v>1.2651579699352973</v>
      </c>
      <c r="K67" s="33">
        <f>LOG(J67,2)</f>
        <v>0.33931753370497125</v>
      </c>
      <c r="L67" s="34"/>
      <c r="M67" s="34"/>
      <c r="N67" s="34"/>
      <c r="O67" s="34"/>
      <c r="P67" s="34"/>
      <c r="Q67" s="34"/>
      <c r="R67" s="34"/>
      <c r="S67" s="28"/>
    </row>
    <row r="68" spans="1:19" x14ac:dyDescent="0.3">
      <c r="A68" s="31"/>
      <c r="B68" s="34"/>
      <c r="C68" s="34"/>
      <c r="D68" s="19">
        <v>20.059276580810547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28"/>
    </row>
    <row r="69" spans="1:19" x14ac:dyDescent="0.3">
      <c r="A69" s="32"/>
      <c r="B69" s="34"/>
      <c r="C69" s="35"/>
      <c r="D69" s="20">
        <v>20.051498413085938</v>
      </c>
      <c r="E69" s="35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43"/>
    </row>
    <row r="70" spans="1:19" x14ac:dyDescent="0.3">
      <c r="A70" s="30" t="s">
        <v>3</v>
      </c>
      <c r="B70" s="34"/>
      <c r="C70" s="33" t="s">
        <v>0</v>
      </c>
      <c r="D70" s="21">
        <v>19.784435272216797</v>
      </c>
      <c r="E70" s="36">
        <f>AVERAGE(D70:D72)</f>
        <v>19.783391952514648</v>
      </c>
      <c r="F70" s="34"/>
      <c r="G70" s="33">
        <f>F61-E70</f>
        <v>0.26383802625868213</v>
      </c>
      <c r="H70" s="33">
        <f>2^G70</f>
        <v>1.2006686188802758</v>
      </c>
      <c r="I70" s="33">
        <f>H52</f>
        <v>1.7152178656802797</v>
      </c>
      <c r="J70" s="33">
        <f>H70/I70</f>
        <v>0.70000939408596563</v>
      </c>
      <c r="K70" s="33">
        <f>LOG(J70,2)</f>
        <v>-0.51455381181504833</v>
      </c>
      <c r="L70" s="34">
        <f>GEOMEAN(J70:J78)</f>
        <v>0.84326190839866855</v>
      </c>
      <c r="M70" s="34">
        <f>LOG(L70,2)</f>
        <v>-0.24594730801052364</v>
      </c>
      <c r="N70" s="34">
        <f>_xlfn.STDEV.P(K70:K78)</f>
        <v>0.61412460808075586</v>
      </c>
      <c r="O70" s="34">
        <f>N70/SQRT(3)</f>
        <v>0.35456500779139782</v>
      </c>
      <c r="P70" s="34">
        <f>2^(M70-O70)</f>
        <v>0.65951971158564726</v>
      </c>
      <c r="Q70" s="34">
        <f>2^(M70+O70)</f>
        <v>1.078194682682839</v>
      </c>
      <c r="R70" s="34">
        <f>L70-P70</f>
        <v>0.18374219681302129</v>
      </c>
      <c r="S70" s="28">
        <f>Q70-L70</f>
        <v>0.23493277428417048</v>
      </c>
    </row>
    <row r="71" spans="1:19" x14ac:dyDescent="0.3">
      <c r="A71" s="31"/>
      <c r="B71" s="34"/>
      <c r="C71" s="34"/>
      <c r="D71" s="19">
        <v>19.792522430419922</v>
      </c>
      <c r="E71" s="37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28"/>
    </row>
    <row r="72" spans="1:19" x14ac:dyDescent="0.3">
      <c r="A72" s="32"/>
      <c r="B72" s="34"/>
      <c r="C72" s="35"/>
      <c r="D72" s="20">
        <v>19.773218154907227</v>
      </c>
      <c r="E72" s="38"/>
      <c r="F72" s="34"/>
      <c r="G72" s="35"/>
      <c r="H72" s="35"/>
      <c r="I72" s="35"/>
      <c r="J72" s="35"/>
      <c r="K72" s="35"/>
      <c r="L72" s="34"/>
      <c r="M72" s="34"/>
      <c r="N72" s="34"/>
      <c r="O72" s="34"/>
      <c r="P72" s="34"/>
      <c r="Q72" s="34"/>
      <c r="R72" s="34"/>
      <c r="S72" s="28"/>
    </row>
    <row r="73" spans="1:19" x14ac:dyDescent="0.3">
      <c r="A73" s="30" t="s">
        <v>2</v>
      </c>
      <c r="B73" s="34"/>
      <c r="C73" s="33" t="s">
        <v>0</v>
      </c>
      <c r="D73" s="21">
        <v>20.143470764160156</v>
      </c>
      <c r="E73" s="36">
        <f>AVERAGE(D73:D75)</f>
        <v>20.162097295125324</v>
      </c>
      <c r="F73" s="34"/>
      <c r="G73" s="33">
        <f>F61-E73</f>
        <v>-0.11486731635199376</v>
      </c>
      <c r="H73" s="33">
        <f>2^G73</f>
        <v>0.92346723745619919</v>
      </c>
      <c r="I73" s="33">
        <f>H55</f>
        <v>1.6381266947544029</v>
      </c>
      <c r="J73" s="33">
        <f>H73/I73</f>
        <v>0.5637337090063419</v>
      </c>
      <c r="K73" s="33">
        <f>LOG(J73,2)</f>
        <v>-0.82691425747341352</v>
      </c>
      <c r="L73" s="34"/>
      <c r="M73" s="34"/>
      <c r="N73" s="34"/>
      <c r="O73" s="34"/>
      <c r="P73" s="34"/>
      <c r="Q73" s="34"/>
      <c r="R73" s="34"/>
      <c r="S73" s="28"/>
    </row>
    <row r="74" spans="1:19" x14ac:dyDescent="0.3">
      <c r="A74" s="31"/>
      <c r="B74" s="34"/>
      <c r="C74" s="34"/>
      <c r="D74" s="19">
        <v>20.147909164428711</v>
      </c>
      <c r="E74" s="37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28"/>
    </row>
    <row r="75" spans="1:19" x14ac:dyDescent="0.3">
      <c r="A75" s="32"/>
      <c r="B75" s="34"/>
      <c r="C75" s="35"/>
      <c r="D75" s="20">
        <v>20.194911956787109</v>
      </c>
      <c r="E75" s="38"/>
      <c r="F75" s="34"/>
      <c r="G75" s="35"/>
      <c r="H75" s="35"/>
      <c r="I75" s="35"/>
      <c r="J75" s="35"/>
      <c r="K75" s="35"/>
      <c r="L75" s="34"/>
      <c r="M75" s="34"/>
      <c r="N75" s="34"/>
      <c r="O75" s="34"/>
      <c r="P75" s="34"/>
      <c r="Q75" s="34"/>
      <c r="R75" s="34"/>
      <c r="S75" s="28"/>
    </row>
    <row r="76" spans="1:19" x14ac:dyDescent="0.3">
      <c r="A76" s="31" t="s">
        <v>1</v>
      </c>
      <c r="B76" s="34"/>
      <c r="C76" s="34" t="s">
        <v>0</v>
      </c>
      <c r="D76" s="19">
        <v>20.220855712890625</v>
      </c>
      <c r="E76" s="34">
        <f>AVERAGE(D76:D78)</f>
        <v>20.224381128946941</v>
      </c>
      <c r="F76" s="34"/>
      <c r="G76" s="34">
        <f>F61-E76</f>
        <v>-0.17715115017361072</v>
      </c>
      <c r="H76" s="34">
        <f>2^G76</f>
        <v>0.88444776748901355</v>
      </c>
      <c r="I76" s="34">
        <f>H58</f>
        <v>0.58205311008481375</v>
      </c>
      <c r="J76" s="34">
        <f>H76/I76</f>
        <v>1.5195310396333703</v>
      </c>
      <c r="K76" s="34">
        <f>LOG(J76,2)</f>
        <v>0.60362614525689096</v>
      </c>
      <c r="L76" s="34"/>
      <c r="M76" s="34"/>
      <c r="N76" s="34"/>
      <c r="O76" s="34"/>
      <c r="P76" s="34"/>
      <c r="Q76" s="34"/>
      <c r="R76" s="34"/>
      <c r="S76" s="28"/>
    </row>
    <row r="77" spans="1:19" x14ac:dyDescent="0.3">
      <c r="A77" s="31"/>
      <c r="B77" s="34"/>
      <c r="C77" s="34"/>
      <c r="D77" s="19">
        <v>20.243782043457031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28"/>
    </row>
    <row r="78" spans="1:19" ht="15" thickBot="1" x14ac:dyDescent="0.35">
      <c r="A78" s="40"/>
      <c r="B78" s="39"/>
      <c r="C78" s="39"/>
      <c r="D78" s="22">
        <v>20.208505630493164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29"/>
    </row>
    <row r="79" spans="1:19" ht="15" thickBot="1" x14ac:dyDescent="0.35">
      <c r="A79" s="14"/>
      <c r="B79" s="14"/>
      <c r="C79" s="14"/>
      <c r="D79" s="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5" thickBot="1" x14ac:dyDescent="0.35">
      <c r="A80" s="4" t="s">
        <v>25</v>
      </c>
      <c r="B80" s="6" t="s">
        <v>28</v>
      </c>
      <c r="C80" s="6" t="s">
        <v>24</v>
      </c>
      <c r="D80" s="6" t="s">
        <v>23</v>
      </c>
      <c r="E80" s="6" t="s">
        <v>22</v>
      </c>
      <c r="F80" s="6" t="s">
        <v>21</v>
      </c>
      <c r="G80" s="6" t="s">
        <v>20</v>
      </c>
      <c r="H80" s="6" t="s">
        <v>19</v>
      </c>
      <c r="I80" s="6" t="s">
        <v>18</v>
      </c>
      <c r="J80" s="6" t="s">
        <v>17</v>
      </c>
      <c r="K80" s="13" t="s">
        <v>16</v>
      </c>
      <c r="L80" s="13" t="s">
        <v>15</v>
      </c>
      <c r="M80" s="13" t="s">
        <v>14</v>
      </c>
      <c r="N80" s="13" t="s">
        <v>13</v>
      </c>
      <c r="O80" s="13" t="s">
        <v>12</v>
      </c>
      <c r="P80" s="13" t="s">
        <v>11</v>
      </c>
      <c r="Q80" s="13" t="s">
        <v>10</v>
      </c>
      <c r="R80" s="13" t="s">
        <v>9</v>
      </c>
      <c r="S80" s="12" t="s">
        <v>8</v>
      </c>
    </row>
    <row r="81" spans="1:19" x14ac:dyDescent="0.3">
      <c r="A81" s="44" t="s">
        <v>6</v>
      </c>
      <c r="B81" s="41" t="s">
        <v>31</v>
      </c>
      <c r="C81" s="41" t="s">
        <v>7</v>
      </c>
      <c r="D81" s="18">
        <v>14.919231414794922</v>
      </c>
      <c r="E81" s="45">
        <f>AVERAGE(D81:D83)</f>
        <v>14.856695175170898</v>
      </c>
      <c r="F81" s="41">
        <f>AVERAGE(E81:E87)</f>
        <v>15.291032685173883</v>
      </c>
      <c r="G81" s="41">
        <f>F81-E81</f>
        <v>0.43433751000298493</v>
      </c>
      <c r="H81" s="41">
        <f>2^G81</f>
        <v>1.3512901739335812</v>
      </c>
      <c r="I81" s="41"/>
      <c r="J81" s="46"/>
      <c r="K81" s="46"/>
      <c r="L81" s="46"/>
      <c r="M81" s="46"/>
      <c r="N81" s="46"/>
      <c r="O81" s="46"/>
      <c r="P81" s="46"/>
      <c r="Q81" s="46"/>
      <c r="R81" s="46"/>
      <c r="S81" s="47"/>
    </row>
    <row r="82" spans="1:19" x14ac:dyDescent="0.3">
      <c r="A82" s="31"/>
      <c r="B82" s="34"/>
      <c r="C82" s="34"/>
      <c r="D82" s="19">
        <v>14.879903793334961</v>
      </c>
      <c r="E82" s="37"/>
      <c r="F82" s="34"/>
      <c r="G82" s="34"/>
      <c r="H82" s="34"/>
      <c r="I82" s="34"/>
      <c r="J82" s="48"/>
      <c r="K82" s="48"/>
      <c r="L82" s="48"/>
      <c r="M82" s="48"/>
      <c r="N82" s="48"/>
      <c r="O82" s="48"/>
      <c r="P82" s="48"/>
      <c r="Q82" s="48"/>
      <c r="R82" s="48"/>
      <c r="S82" s="49"/>
    </row>
    <row r="83" spans="1:19" x14ac:dyDescent="0.3">
      <c r="A83" s="32"/>
      <c r="B83" s="34"/>
      <c r="C83" s="35"/>
      <c r="D83" s="20">
        <v>14.770950317382813</v>
      </c>
      <c r="E83" s="38"/>
      <c r="F83" s="34"/>
      <c r="G83" s="35"/>
      <c r="H83" s="35"/>
      <c r="I83" s="34"/>
      <c r="J83" s="48"/>
      <c r="K83" s="48"/>
      <c r="L83" s="48"/>
      <c r="M83" s="48"/>
      <c r="N83" s="48"/>
      <c r="O83" s="48"/>
      <c r="P83" s="48"/>
      <c r="Q83" s="48"/>
      <c r="R83" s="48"/>
      <c r="S83" s="49"/>
    </row>
    <row r="84" spans="1:19" x14ac:dyDescent="0.3">
      <c r="A84" s="30" t="s">
        <v>5</v>
      </c>
      <c r="B84" s="34"/>
      <c r="C84" s="34" t="s">
        <v>7</v>
      </c>
      <c r="D84" s="19">
        <v>15.028746604919434</v>
      </c>
      <c r="E84" s="34">
        <f>AVERAGE(D84:D86)</f>
        <v>14.842651685078939</v>
      </c>
      <c r="F84" s="34"/>
      <c r="G84" s="33">
        <f>F81-E84</f>
        <v>0.44838100009494397</v>
      </c>
      <c r="H84" s="33">
        <f>2^G84</f>
        <v>1.364508139084208</v>
      </c>
      <c r="I84" s="34"/>
      <c r="J84" s="48"/>
      <c r="K84" s="48"/>
      <c r="L84" s="48"/>
      <c r="M84" s="48"/>
      <c r="N84" s="48"/>
      <c r="O84" s="48"/>
      <c r="P84" s="48"/>
      <c r="Q84" s="48"/>
      <c r="R84" s="48"/>
      <c r="S84" s="49"/>
    </row>
    <row r="85" spans="1:19" x14ac:dyDescent="0.3">
      <c r="A85" s="31"/>
      <c r="B85" s="34"/>
      <c r="C85" s="34"/>
      <c r="D85" s="19">
        <v>14.81638240814209</v>
      </c>
      <c r="E85" s="34"/>
      <c r="F85" s="34"/>
      <c r="G85" s="34"/>
      <c r="H85" s="34"/>
      <c r="I85" s="34"/>
      <c r="J85" s="48"/>
      <c r="K85" s="48"/>
      <c r="L85" s="48"/>
      <c r="M85" s="48"/>
      <c r="N85" s="48"/>
      <c r="O85" s="48"/>
      <c r="P85" s="48"/>
      <c r="Q85" s="48"/>
      <c r="R85" s="48"/>
      <c r="S85" s="49"/>
    </row>
    <row r="86" spans="1:19" x14ac:dyDescent="0.3">
      <c r="A86" s="32"/>
      <c r="B86" s="34"/>
      <c r="C86" s="35"/>
      <c r="D86" s="20">
        <v>14.682826042175293</v>
      </c>
      <c r="E86" s="35"/>
      <c r="F86" s="34"/>
      <c r="G86" s="35"/>
      <c r="H86" s="35"/>
      <c r="I86" s="34"/>
      <c r="J86" s="48"/>
      <c r="K86" s="48"/>
      <c r="L86" s="48"/>
      <c r="M86" s="48"/>
      <c r="N86" s="48"/>
      <c r="O86" s="48"/>
      <c r="P86" s="48"/>
      <c r="Q86" s="48"/>
      <c r="R86" s="48"/>
      <c r="S86" s="49"/>
    </row>
    <row r="87" spans="1:19" x14ac:dyDescent="0.3">
      <c r="A87" s="30" t="s">
        <v>4</v>
      </c>
      <c r="B87" s="34"/>
      <c r="C87" s="33" t="s">
        <v>7</v>
      </c>
      <c r="D87" s="19">
        <v>16.216009140014648</v>
      </c>
      <c r="E87" s="33">
        <f>AVERAGE(D87:D89)</f>
        <v>16.173751195271809</v>
      </c>
      <c r="F87" s="34"/>
      <c r="G87" s="33">
        <f>F81-E87</f>
        <v>-0.88271851009792535</v>
      </c>
      <c r="H87" s="33">
        <f>2^G87</f>
        <v>0.54234451306925757</v>
      </c>
      <c r="I87" s="34"/>
      <c r="J87" s="48"/>
      <c r="K87" s="48"/>
      <c r="L87" s="48"/>
      <c r="M87" s="48"/>
      <c r="N87" s="48"/>
      <c r="O87" s="48"/>
      <c r="P87" s="48"/>
      <c r="Q87" s="48"/>
      <c r="R87" s="48"/>
      <c r="S87" s="49"/>
    </row>
    <row r="88" spans="1:19" x14ac:dyDescent="0.3">
      <c r="A88" s="31"/>
      <c r="B88" s="34"/>
      <c r="C88" s="34"/>
      <c r="D88" s="19">
        <v>16.168815612792969</v>
      </c>
      <c r="E88" s="34"/>
      <c r="F88" s="34"/>
      <c r="G88" s="34"/>
      <c r="H88" s="34"/>
      <c r="I88" s="34"/>
      <c r="J88" s="48"/>
      <c r="K88" s="48"/>
      <c r="L88" s="48"/>
      <c r="M88" s="48"/>
      <c r="N88" s="48"/>
      <c r="O88" s="48"/>
      <c r="P88" s="48"/>
      <c r="Q88" s="48"/>
      <c r="R88" s="48"/>
      <c r="S88" s="49"/>
    </row>
    <row r="89" spans="1:19" x14ac:dyDescent="0.3">
      <c r="A89" s="32"/>
      <c r="B89" s="34"/>
      <c r="C89" s="35"/>
      <c r="D89" s="20">
        <v>16.136428833007813</v>
      </c>
      <c r="E89" s="35"/>
      <c r="F89" s="34"/>
      <c r="G89" s="35"/>
      <c r="H89" s="35"/>
      <c r="I89" s="34"/>
      <c r="J89" s="48"/>
      <c r="K89" s="48"/>
      <c r="L89" s="48"/>
      <c r="M89" s="48"/>
      <c r="N89" s="48"/>
      <c r="O89" s="48"/>
      <c r="P89" s="48"/>
      <c r="Q89" s="48"/>
      <c r="R89" s="48"/>
      <c r="S89" s="49"/>
    </row>
    <row r="90" spans="1:19" x14ac:dyDescent="0.3">
      <c r="A90" s="30" t="s">
        <v>3</v>
      </c>
      <c r="B90" s="34"/>
      <c r="C90" s="33" t="s">
        <v>7</v>
      </c>
      <c r="D90" s="21">
        <v>14.5924072265625</v>
      </c>
      <c r="E90" s="36">
        <f>AVERAGE(D90:D92)</f>
        <v>14.634163856506348</v>
      </c>
      <c r="F90" s="34"/>
      <c r="G90" s="33">
        <f>F81-E90</f>
        <v>0.65686882866753571</v>
      </c>
      <c r="H90" s="33">
        <f>2^G90</f>
        <v>1.5766569903034073</v>
      </c>
      <c r="I90" s="34"/>
      <c r="J90" s="48"/>
      <c r="K90" s="48"/>
      <c r="L90" s="48"/>
      <c r="M90" s="48"/>
      <c r="N90" s="48"/>
      <c r="O90" s="48"/>
      <c r="P90" s="48"/>
      <c r="Q90" s="48"/>
      <c r="R90" s="48"/>
      <c r="S90" s="49"/>
    </row>
    <row r="91" spans="1:19" x14ac:dyDescent="0.3">
      <c r="A91" s="31"/>
      <c r="B91" s="34"/>
      <c r="C91" s="34"/>
      <c r="D91" s="19">
        <v>14.627383232116699</v>
      </c>
      <c r="E91" s="37"/>
      <c r="F91" s="34"/>
      <c r="G91" s="34"/>
      <c r="H91" s="34"/>
      <c r="I91" s="34"/>
      <c r="J91" s="48"/>
      <c r="K91" s="48"/>
      <c r="L91" s="48"/>
      <c r="M91" s="48"/>
      <c r="N91" s="48"/>
      <c r="O91" s="48"/>
      <c r="P91" s="48"/>
      <c r="Q91" s="48"/>
      <c r="R91" s="48"/>
      <c r="S91" s="49"/>
    </row>
    <row r="92" spans="1:19" x14ac:dyDescent="0.3">
      <c r="A92" s="32"/>
      <c r="B92" s="34"/>
      <c r="C92" s="35"/>
      <c r="D92" s="20">
        <v>14.682701110839844</v>
      </c>
      <c r="E92" s="38"/>
      <c r="F92" s="34"/>
      <c r="G92" s="35"/>
      <c r="H92" s="35"/>
      <c r="I92" s="34"/>
      <c r="J92" s="48"/>
      <c r="K92" s="48"/>
      <c r="L92" s="48"/>
      <c r="M92" s="48"/>
      <c r="N92" s="48"/>
      <c r="O92" s="48"/>
      <c r="P92" s="48"/>
      <c r="Q92" s="48"/>
      <c r="R92" s="48"/>
      <c r="S92" s="49"/>
    </row>
    <row r="93" spans="1:19" x14ac:dyDescent="0.3">
      <c r="A93" s="30" t="s">
        <v>2</v>
      </c>
      <c r="B93" s="34"/>
      <c r="C93" s="33" t="s">
        <v>7</v>
      </c>
      <c r="D93" s="21">
        <v>15.27091121673584</v>
      </c>
      <c r="E93" s="36">
        <f>AVERAGE(D93:D95)</f>
        <v>15.263557434082031</v>
      </c>
      <c r="F93" s="34"/>
      <c r="G93" s="33">
        <f>F81-E93</f>
        <v>2.7475251091852115E-2</v>
      </c>
      <c r="H93" s="33">
        <f>2^G93</f>
        <v>1.0192268939788358</v>
      </c>
      <c r="I93" s="34"/>
      <c r="J93" s="48"/>
      <c r="K93" s="48"/>
      <c r="L93" s="48"/>
      <c r="M93" s="48"/>
      <c r="N93" s="48"/>
      <c r="O93" s="48"/>
      <c r="P93" s="48"/>
      <c r="Q93" s="48"/>
      <c r="R93" s="48"/>
      <c r="S93" s="49"/>
    </row>
    <row r="94" spans="1:19" x14ac:dyDescent="0.3">
      <c r="A94" s="31"/>
      <c r="B94" s="34"/>
      <c r="C94" s="34"/>
      <c r="D94" s="19">
        <v>15.224205017089844</v>
      </c>
      <c r="E94" s="37"/>
      <c r="F94" s="34"/>
      <c r="G94" s="34"/>
      <c r="H94" s="34"/>
      <c r="I94" s="34"/>
      <c r="J94" s="48"/>
      <c r="K94" s="48"/>
      <c r="L94" s="48"/>
      <c r="M94" s="48"/>
      <c r="N94" s="48"/>
      <c r="O94" s="48"/>
      <c r="P94" s="48"/>
      <c r="Q94" s="48"/>
      <c r="R94" s="48"/>
      <c r="S94" s="49"/>
    </row>
    <row r="95" spans="1:19" x14ac:dyDescent="0.3">
      <c r="A95" s="32"/>
      <c r="B95" s="34"/>
      <c r="C95" s="35"/>
      <c r="D95" s="20">
        <v>15.29555606842041</v>
      </c>
      <c r="E95" s="38"/>
      <c r="F95" s="34"/>
      <c r="G95" s="35"/>
      <c r="H95" s="35"/>
      <c r="I95" s="34"/>
      <c r="J95" s="48"/>
      <c r="K95" s="48"/>
      <c r="L95" s="48"/>
      <c r="M95" s="48"/>
      <c r="N95" s="48"/>
      <c r="O95" s="48"/>
      <c r="P95" s="48"/>
      <c r="Q95" s="48"/>
      <c r="R95" s="48"/>
      <c r="S95" s="49"/>
    </row>
    <row r="96" spans="1:19" x14ac:dyDescent="0.3">
      <c r="A96" s="31" t="s">
        <v>1</v>
      </c>
      <c r="B96" s="34"/>
      <c r="C96" s="34" t="s">
        <v>7</v>
      </c>
      <c r="D96" s="19">
        <v>15.85973072052002</v>
      </c>
      <c r="E96" s="34">
        <f>AVERAGE(D96:D98)</f>
        <v>16.000683148701984</v>
      </c>
      <c r="F96" s="34"/>
      <c r="G96" s="34">
        <f>F81-E96</f>
        <v>-0.70965046352810113</v>
      </c>
      <c r="H96" s="34">
        <f>2^G96</f>
        <v>0.61146826756736905</v>
      </c>
      <c r="I96" s="34"/>
      <c r="J96" s="48"/>
      <c r="K96" s="48"/>
      <c r="L96" s="48"/>
      <c r="M96" s="48"/>
      <c r="N96" s="48"/>
      <c r="O96" s="48"/>
      <c r="P96" s="48"/>
      <c r="Q96" s="48"/>
      <c r="R96" s="48"/>
      <c r="S96" s="49"/>
    </row>
    <row r="97" spans="1:19" x14ac:dyDescent="0.3">
      <c r="A97" s="31"/>
      <c r="B97" s="34"/>
      <c r="C97" s="34"/>
      <c r="D97" s="19">
        <v>16.138132095336914</v>
      </c>
      <c r="E97" s="34"/>
      <c r="F97" s="34"/>
      <c r="G97" s="34"/>
      <c r="H97" s="34"/>
      <c r="I97" s="34"/>
      <c r="J97" s="48"/>
      <c r="K97" s="48"/>
      <c r="L97" s="48"/>
      <c r="M97" s="48"/>
      <c r="N97" s="48"/>
      <c r="O97" s="48"/>
      <c r="P97" s="48"/>
      <c r="Q97" s="48"/>
      <c r="R97" s="48"/>
      <c r="S97" s="49"/>
    </row>
    <row r="98" spans="1:19" ht="15" thickBot="1" x14ac:dyDescent="0.35">
      <c r="A98" s="40"/>
      <c r="B98" s="39"/>
      <c r="C98" s="39"/>
      <c r="D98" s="22">
        <v>16.004186630249023</v>
      </c>
      <c r="E98" s="39"/>
      <c r="F98" s="39"/>
      <c r="G98" s="39"/>
      <c r="H98" s="39"/>
      <c r="I98" s="39"/>
      <c r="J98" s="50"/>
      <c r="K98" s="50"/>
      <c r="L98" s="50"/>
      <c r="M98" s="50"/>
      <c r="N98" s="50"/>
      <c r="O98" s="50"/>
      <c r="P98" s="50"/>
      <c r="Q98" s="50"/>
      <c r="R98" s="50"/>
      <c r="S98" s="51"/>
    </row>
    <row r="99" spans="1:19" x14ac:dyDescent="0.3">
      <c r="A99" s="44" t="s">
        <v>6</v>
      </c>
      <c r="B99" s="34" t="s">
        <v>32</v>
      </c>
      <c r="C99" s="41" t="s">
        <v>0</v>
      </c>
      <c r="D99" s="18">
        <v>19.314981460571289</v>
      </c>
      <c r="E99" s="45">
        <f>AVERAGE(D99:D101)</f>
        <v>19.280918121337891</v>
      </c>
      <c r="F99" s="34">
        <f>AVERAGE(E99:E105)</f>
        <v>19.691646999782989</v>
      </c>
      <c r="G99" s="41">
        <f>F99-E99</f>
        <v>0.41072887844509864</v>
      </c>
      <c r="H99" s="41">
        <f>2^G99</f>
        <v>1.329357262395868</v>
      </c>
      <c r="I99" s="41">
        <f>H81</f>
        <v>1.3512901739335812</v>
      </c>
      <c r="J99" s="41">
        <f>H99/I99</f>
        <v>0.98376891065975358</v>
      </c>
      <c r="K99" s="41">
        <f>LOG(J99,2)</f>
        <v>-2.3608631557885975E-2</v>
      </c>
      <c r="L99" s="41">
        <f>GEOMEAN(J99:J107)</f>
        <v>1.0000000000000009</v>
      </c>
      <c r="M99" s="41">
        <f>LOG(L99,2)</f>
        <v>1.2813706015259665E-15</v>
      </c>
      <c r="N99" s="41">
        <f>_xlfn.STDEV.P(K99:K107)</f>
        <v>0.32468668602220463</v>
      </c>
      <c r="O99" s="41">
        <f>N99/SQRT(3)</f>
        <v>0.18745794557720735</v>
      </c>
      <c r="P99" s="41">
        <f>2^(M99-O99)</f>
        <v>0.87815167785118775</v>
      </c>
      <c r="Q99" s="41">
        <f>2^(M99+O99)</f>
        <v>1.138755439660462</v>
      </c>
      <c r="R99" s="41">
        <f>L99-P99</f>
        <v>0.12184832214881314</v>
      </c>
      <c r="S99" s="42">
        <f>Q99-L99</f>
        <v>0.13875543966046111</v>
      </c>
    </row>
    <row r="100" spans="1:19" x14ac:dyDescent="0.3">
      <c r="A100" s="31"/>
      <c r="B100" s="34"/>
      <c r="C100" s="34"/>
      <c r="D100" s="19">
        <v>19.281538009643555</v>
      </c>
      <c r="E100" s="37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28"/>
    </row>
    <row r="101" spans="1:19" x14ac:dyDescent="0.3">
      <c r="A101" s="32"/>
      <c r="B101" s="34"/>
      <c r="C101" s="35"/>
      <c r="D101" s="20">
        <v>19.246234893798828</v>
      </c>
      <c r="E101" s="38"/>
      <c r="F101" s="34"/>
      <c r="G101" s="35"/>
      <c r="H101" s="35"/>
      <c r="I101" s="35"/>
      <c r="J101" s="35"/>
      <c r="K101" s="35"/>
      <c r="L101" s="34"/>
      <c r="M101" s="34"/>
      <c r="N101" s="34"/>
      <c r="O101" s="34"/>
      <c r="P101" s="34"/>
      <c r="Q101" s="34"/>
      <c r="R101" s="34"/>
      <c r="S101" s="28"/>
    </row>
    <row r="102" spans="1:19" x14ac:dyDescent="0.3">
      <c r="A102" s="30" t="s">
        <v>5</v>
      </c>
      <c r="B102" s="34"/>
      <c r="C102" s="34" t="s">
        <v>0</v>
      </c>
      <c r="D102" s="19">
        <v>19.71302604675293</v>
      </c>
      <c r="E102" s="34">
        <f>AVERAGE(D102:D104)</f>
        <v>19.628594080607098</v>
      </c>
      <c r="F102" s="34"/>
      <c r="G102" s="33">
        <f>F99-E102</f>
        <v>6.3052919175891731E-2</v>
      </c>
      <c r="H102" s="33">
        <f>2^G102</f>
        <v>1.0446740816190641</v>
      </c>
      <c r="I102" s="33">
        <f>H84</f>
        <v>1.364508139084208</v>
      </c>
      <c r="J102" s="33">
        <f>H102/I102</f>
        <v>0.76560487379738085</v>
      </c>
      <c r="K102" s="33">
        <f>LOG(J102,2)</f>
        <v>-0.38532808091905235</v>
      </c>
      <c r="L102" s="34"/>
      <c r="M102" s="34"/>
      <c r="N102" s="34"/>
      <c r="O102" s="34"/>
      <c r="P102" s="34"/>
      <c r="Q102" s="34"/>
      <c r="R102" s="34"/>
      <c r="S102" s="28"/>
    </row>
    <row r="103" spans="1:19" x14ac:dyDescent="0.3">
      <c r="A103" s="31"/>
      <c r="B103" s="34"/>
      <c r="C103" s="34"/>
      <c r="D103" s="19">
        <v>19.597003936767578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28"/>
    </row>
    <row r="104" spans="1:19" x14ac:dyDescent="0.3">
      <c r="A104" s="32"/>
      <c r="B104" s="34"/>
      <c r="C104" s="35"/>
      <c r="D104" s="20">
        <v>19.575752258300781</v>
      </c>
      <c r="E104" s="35"/>
      <c r="F104" s="34"/>
      <c r="G104" s="35"/>
      <c r="H104" s="35"/>
      <c r="I104" s="35"/>
      <c r="J104" s="35"/>
      <c r="K104" s="35"/>
      <c r="L104" s="34"/>
      <c r="M104" s="34"/>
      <c r="N104" s="34"/>
      <c r="O104" s="34"/>
      <c r="P104" s="34"/>
      <c r="Q104" s="34"/>
      <c r="R104" s="34"/>
      <c r="S104" s="28"/>
    </row>
    <row r="105" spans="1:19" x14ac:dyDescent="0.3">
      <c r="A105" s="30" t="s">
        <v>4</v>
      </c>
      <c r="B105" s="34"/>
      <c r="C105" s="33" t="s">
        <v>0</v>
      </c>
      <c r="D105" s="21">
        <v>20.212034225463867</v>
      </c>
      <c r="E105" s="36">
        <f>AVERAGE(D105:D107)</f>
        <v>20.165428797403973</v>
      </c>
      <c r="F105" s="34"/>
      <c r="G105" s="33">
        <f>F99-E105</f>
        <v>-0.47378179762098327</v>
      </c>
      <c r="H105" s="33">
        <f>2^G105</f>
        <v>0.72007455968056033</v>
      </c>
      <c r="I105" s="33">
        <f>H87</f>
        <v>0.54234451306925757</v>
      </c>
      <c r="J105" s="33">
        <f>H105/I105</f>
        <v>1.3277069138313686</v>
      </c>
      <c r="K105" s="33">
        <f>LOG(J105,2)</f>
        <v>0.40893671247694219</v>
      </c>
      <c r="L105" s="34"/>
      <c r="M105" s="34"/>
      <c r="N105" s="34"/>
      <c r="O105" s="34"/>
      <c r="P105" s="34"/>
      <c r="Q105" s="34"/>
      <c r="R105" s="34"/>
      <c r="S105" s="28"/>
    </row>
    <row r="106" spans="1:19" x14ac:dyDescent="0.3">
      <c r="A106" s="31"/>
      <c r="B106" s="34"/>
      <c r="C106" s="34"/>
      <c r="D106" s="19">
        <v>20.136886596679688</v>
      </c>
      <c r="E106" s="37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28"/>
    </row>
    <row r="107" spans="1:19" x14ac:dyDescent="0.3">
      <c r="A107" s="32"/>
      <c r="B107" s="34"/>
      <c r="C107" s="35"/>
      <c r="D107" s="20">
        <v>20.147365570068359</v>
      </c>
      <c r="E107" s="38"/>
      <c r="F107" s="34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43"/>
    </row>
    <row r="108" spans="1:19" x14ac:dyDescent="0.3">
      <c r="A108" s="30" t="s">
        <v>3</v>
      </c>
      <c r="B108" s="34"/>
      <c r="C108" s="33" t="s">
        <v>0</v>
      </c>
      <c r="D108" s="21">
        <v>19.799253463745117</v>
      </c>
      <c r="E108" s="36">
        <f>AVERAGE(D108:D110)</f>
        <v>19.779626210530598</v>
      </c>
      <c r="F108" s="34"/>
      <c r="G108" s="33">
        <f>F99-E108</f>
        <v>-8.7979210747608505E-2</v>
      </c>
      <c r="H108" s="33">
        <f>2^G108</f>
        <v>0.94083966492666782</v>
      </c>
      <c r="I108" s="33">
        <f>H90</f>
        <v>1.5766569903034073</v>
      </c>
      <c r="J108" s="33">
        <f>H108/I108</f>
        <v>0.59673072247985615</v>
      </c>
      <c r="K108" s="33">
        <f>LOG(J108,2)</f>
        <v>-0.74484803941514433</v>
      </c>
      <c r="L108" s="34">
        <f>GEOMEAN(J108:J116)</f>
        <v>0.76797237424159692</v>
      </c>
      <c r="M108" s="34">
        <f>LOG(L108,2)</f>
        <v>-0.38087368011474437</v>
      </c>
      <c r="N108" s="34">
        <f>_xlfn.STDEV.P(K108:K116)</f>
        <v>0.36662295887220381</v>
      </c>
      <c r="O108" s="34">
        <f>N108/SQRT(3)</f>
        <v>0.21166986399596396</v>
      </c>
      <c r="P108" s="34">
        <f>2^(M108-O108)</f>
        <v>0.6631726688985643</v>
      </c>
      <c r="Q108" s="34">
        <f>2^(M108+O108)</f>
        <v>0.88933334447847323</v>
      </c>
      <c r="R108" s="34">
        <f>L108-P108</f>
        <v>0.10479970534303262</v>
      </c>
      <c r="S108" s="28">
        <f>Q108-L108</f>
        <v>0.12136097023687631</v>
      </c>
    </row>
    <row r="109" spans="1:19" x14ac:dyDescent="0.3">
      <c r="A109" s="31"/>
      <c r="B109" s="34"/>
      <c r="C109" s="34"/>
      <c r="D109" s="19">
        <v>19.788318634033203</v>
      </c>
      <c r="E109" s="37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8"/>
    </row>
    <row r="110" spans="1:19" x14ac:dyDescent="0.3">
      <c r="A110" s="32"/>
      <c r="B110" s="34"/>
      <c r="C110" s="35"/>
      <c r="D110" s="20">
        <v>19.751306533813477</v>
      </c>
      <c r="E110" s="38"/>
      <c r="F110" s="34"/>
      <c r="G110" s="35"/>
      <c r="H110" s="35"/>
      <c r="I110" s="35"/>
      <c r="J110" s="35"/>
      <c r="K110" s="35"/>
      <c r="L110" s="34"/>
      <c r="M110" s="34"/>
      <c r="N110" s="34"/>
      <c r="O110" s="34"/>
      <c r="P110" s="34"/>
      <c r="Q110" s="34"/>
      <c r="R110" s="34"/>
      <c r="S110" s="28"/>
    </row>
    <row r="111" spans="1:19" x14ac:dyDescent="0.3">
      <c r="A111" s="30" t="s">
        <v>2</v>
      </c>
      <c r="B111" s="34"/>
      <c r="C111" s="33" t="s">
        <v>0</v>
      </c>
      <c r="D111" s="21">
        <v>20.184133529663086</v>
      </c>
      <c r="E111" s="36">
        <f>AVERAGE(D111:D113)</f>
        <v>20.182840347290039</v>
      </c>
      <c r="F111" s="34"/>
      <c r="G111" s="33">
        <f>F99-E111</f>
        <v>-0.49119334750704979</v>
      </c>
      <c r="H111" s="33">
        <f>2^G111</f>
        <v>0.71143637874862553</v>
      </c>
      <c r="I111" s="33">
        <f>H93</f>
        <v>1.0192268939788358</v>
      </c>
      <c r="J111" s="33">
        <f>H111/I111</f>
        <v>0.69801570479693253</v>
      </c>
      <c r="K111" s="33">
        <f>LOG(J111,2)</f>
        <v>-0.51866859859890191</v>
      </c>
      <c r="L111" s="34"/>
      <c r="M111" s="34"/>
      <c r="N111" s="34"/>
      <c r="O111" s="34"/>
      <c r="P111" s="34"/>
      <c r="Q111" s="34"/>
      <c r="R111" s="34"/>
      <c r="S111" s="28"/>
    </row>
    <row r="112" spans="1:19" x14ac:dyDescent="0.3">
      <c r="A112" s="31"/>
      <c r="B112" s="34"/>
      <c r="C112" s="34"/>
      <c r="D112" s="19">
        <v>20.173585891723633</v>
      </c>
      <c r="E112" s="37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28"/>
    </row>
    <row r="113" spans="1:19" x14ac:dyDescent="0.3">
      <c r="A113" s="32"/>
      <c r="B113" s="34"/>
      <c r="C113" s="35"/>
      <c r="D113" s="20">
        <v>20.190801620483398</v>
      </c>
      <c r="E113" s="38"/>
      <c r="F113" s="34"/>
      <c r="G113" s="35"/>
      <c r="H113" s="35"/>
      <c r="I113" s="35"/>
      <c r="J113" s="35"/>
      <c r="K113" s="35"/>
      <c r="L113" s="34"/>
      <c r="M113" s="34"/>
      <c r="N113" s="34"/>
      <c r="O113" s="34"/>
      <c r="P113" s="34"/>
      <c r="Q113" s="34"/>
      <c r="R113" s="34"/>
      <c r="S113" s="28"/>
    </row>
    <row r="114" spans="1:19" x14ac:dyDescent="0.3">
      <c r="A114" s="31" t="s">
        <v>1</v>
      </c>
      <c r="B114" s="34"/>
      <c r="C114" s="34" t="s">
        <v>0</v>
      </c>
      <c r="D114" s="19">
        <v>20.299594879150391</v>
      </c>
      <c r="E114" s="34">
        <f>AVERAGE(D114:D116)</f>
        <v>20.280401865641277</v>
      </c>
      <c r="F114" s="34"/>
      <c r="G114" s="34">
        <f>F99-E114</f>
        <v>-0.58875486585828796</v>
      </c>
      <c r="H114" s="34">
        <f>2^G114</f>
        <v>0.66491652314524108</v>
      </c>
      <c r="I114" s="34">
        <f>H96</f>
        <v>0.61146826756736905</v>
      </c>
      <c r="J114" s="34">
        <f>H114/I114</f>
        <v>1.0874096963208042</v>
      </c>
      <c r="K114" s="34">
        <f>LOG(J114,2)</f>
        <v>0.12089559766981314</v>
      </c>
      <c r="L114" s="34"/>
      <c r="M114" s="34"/>
      <c r="N114" s="34"/>
      <c r="O114" s="34"/>
      <c r="P114" s="34"/>
      <c r="Q114" s="34"/>
      <c r="R114" s="34"/>
      <c r="S114" s="28"/>
    </row>
    <row r="115" spans="1:19" x14ac:dyDescent="0.3">
      <c r="A115" s="31"/>
      <c r="B115" s="34"/>
      <c r="C115" s="34"/>
      <c r="D115" s="19">
        <v>20.294891357421875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28"/>
    </row>
    <row r="116" spans="1:19" ht="15" thickBot="1" x14ac:dyDescent="0.35">
      <c r="A116" s="40"/>
      <c r="B116" s="39"/>
      <c r="C116" s="39"/>
      <c r="D116" s="22">
        <v>20.246719360351563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29"/>
    </row>
    <row r="118" spans="1:19" ht="15" thickBot="1" x14ac:dyDescent="0.35"/>
    <row r="119" spans="1:19" ht="15" thickBot="1" x14ac:dyDescent="0.35">
      <c r="A119" s="4" t="s">
        <v>25</v>
      </c>
      <c r="B119" s="6" t="s">
        <v>28</v>
      </c>
      <c r="C119" s="6" t="s">
        <v>24</v>
      </c>
      <c r="D119" s="6" t="s">
        <v>23</v>
      </c>
      <c r="E119" s="6" t="s">
        <v>22</v>
      </c>
      <c r="F119" s="6" t="s">
        <v>21</v>
      </c>
      <c r="G119" s="6" t="s">
        <v>20</v>
      </c>
      <c r="H119" s="6" t="s">
        <v>19</v>
      </c>
      <c r="I119" s="6" t="s">
        <v>18</v>
      </c>
      <c r="J119" s="6" t="s">
        <v>17</v>
      </c>
      <c r="K119" s="13" t="s">
        <v>16</v>
      </c>
      <c r="L119" s="13" t="s">
        <v>15</v>
      </c>
      <c r="M119" s="13" t="s">
        <v>14</v>
      </c>
      <c r="N119" s="13" t="s">
        <v>13</v>
      </c>
      <c r="O119" s="13" t="s">
        <v>12</v>
      </c>
      <c r="P119" s="13" t="s">
        <v>11</v>
      </c>
      <c r="Q119" s="13" t="s">
        <v>10</v>
      </c>
      <c r="R119" s="13" t="s">
        <v>9</v>
      </c>
      <c r="S119" s="12" t="s">
        <v>8</v>
      </c>
    </row>
    <row r="120" spans="1:19" x14ac:dyDescent="0.3">
      <c r="A120" s="44" t="s">
        <v>6</v>
      </c>
      <c r="B120" s="41" t="s">
        <v>33</v>
      </c>
      <c r="C120" s="41" t="s">
        <v>7</v>
      </c>
      <c r="D120" s="18">
        <v>15.275795936584473</v>
      </c>
      <c r="E120" s="45">
        <f>AVERAGE(D120:D122)</f>
        <v>15.212353706359863</v>
      </c>
      <c r="F120" s="41">
        <f>AVERAGE(E120:E126)</f>
        <v>15.535051133897568</v>
      </c>
      <c r="G120" s="41">
        <f>F120-E120</f>
        <v>0.32269742753770458</v>
      </c>
      <c r="H120" s="41">
        <f>2^G120</f>
        <v>1.2506667537078653</v>
      </c>
      <c r="I120" s="41"/>
      <c r="J120" s="46"/>
      <c r="K120" s="46"/>
      <c r="L120" s="46"/>
      <c r="M120" s="46"/>
      <c r="N120" s="46"/>
      <c r="O120" s="46"/>
      <c r="P120" s="46"/>
      <c r="Q120" s="46"/>
      <c r="R120" s="46"/>
      <c r="S120" s="47"/>
    </row>
    <row r="121" spans="1:19" x14ac:dyDescent="0.3">
      <c r="A121" s="31"/>
      <c r="B121" s="34"/>
      <c r="C121" s="34"/>
      <c r="D121" s="19">
        <v>15.114293098449707</v>
      </c>
      <c r="E121" s="37"/>
      <c r="F121" s="34"/>
      <c r="G121" s="34"/>
      <c r="H121" s="34"/>
      <c r="I121" s="34"/>
      <c r="J121" s="48"/>
      <c r="K121" s="48"/>
      <c r="L121" s="48"/>
      <c r="M121" s="48"/>
      <c r="N121" s="48"/>
      <c r="O121" s="48"/>
      <c r="P121" s="48"/>
      <c r="Q121" s="48"/>
      <c r="R121" s="48"/>
      <c r="S121" s="49"/>
    </row>
    <row r="122" spans="1:19" x14ac:dyDescent="0.3">
      <c r="A122" s="32"/>
      <c r="B122" s="34"/>
      <c r="C122" s="35"/>
      <c r="D122" s="20">
        <v>15.24697208404541</v>
      </c>
      <c r="E122" s="38"/>
      <c r="F122" s="34"/>
      <c r="G122" s="35"/>
      <c r="H122" s="35"/>
      <c r="I122" s="34"/>
      <c r="J122" s="48"/>
      <c r="K122" s="48"/>
      <c r="L122" s="48"/>
      <c r="M122" s="48"/>
      <c r="N122" s="48"/>
      <c r="O122" s="48"/>
      <c r="P122" s="48"/>
      <c r="Q122" s="48"/>
      <c r="R122" s="48"/>
      <c r="S122" s="49"/>
    </row>
    <row r="123" spans="1:19" x14ac:dyDescent="0.3">
      <c r="A123" s="30" t="s">
        <v>5</v>
      </c>
      <c r="B123" s="34"/>
      <c r="C123" s="33" t="s">
        <v>7</v>
      </c>
      <c r="D123" s="21">
        <v>15.452530860900879</v>
      </c>
      <c r="E123" s="36">
        <f>AVERAGE(D123:D125)</f>
        <v>15.461071650187174</v>
      </c>
      <c r="F123" s="34"/>
      <c r="G123" s="33">
        <f>F120-E123</f>
        <v>7.3979483710393978E-2</v>
      </c>
      <c r="H123" s="33">
        <f>2^G123</f>
        <v>1.052616185550018</v>
      </c>
      <c r="I123" s="34"/>
      <c r="J123" s="48"/>
      <c r="K123" s="48"/>
      <c r="L123" s="48"/>
      <c r="M123" s="48"/>
      <c r="N123" s="48"/>
      <c r="O123" s="48"/>
      <c r="P123" s="48"/>
      <c r="Q123" s="48"/>
      <c r="R123" s="48"/>
      <c r="S123" s="49"/>
    </row>
    <row r="124" spans="1:19" x14ac:dyDescent="0.3">
      <c r="A124" s="31"/>
      <c r="B124" s="34"/>
      <c r="C124" s="34"/>
      <c r="D124" s="19">
        <v>15.445068359375</v>
      </c>
      <c r="E124" s="37"/>
      <c r="F124" s="34"/>
      <c r="G124" s="34"/>
      <c r="H124" s="34"/>
      <c r="I124" s="34"/>
      <c r="J124" s="48"/>
      <c r="K124" s="48"/>
      <c r="L124" s="48"/>
      <c r="M124" s="48"/>
      <c r="N124" s="48"/>
      <c r="O124" s="48"/>
      <c r="P124" s="48"/>
      <c r="Q124" s="48"/>
      <c r="R124" s="48"/>
      <c r="S124" s="49"/>
    </row>
    <row r="125" spans="1:19" x14ac:dyDescent="0.3">
      <c r="A125" s="32"/>
      <c r="B125" s="34"/>
      <c r="C125" s="35"/>
      <c r="D125" s="20">
        <v>15.485615730285645</v>
      </c>
      <c r="E125" s="38"/>
      <c r="F125" s="34"/>
      <c r="G125" s="35"/>
      <c r="H125" s="35"/>
      <c r="I125" s="34"/>
      <c r="J125" s="48"/>
      <c r="K125" s="48"/>
      <c r="L125" s="48"/>
      <c r="M125" s="48"/>
      <c r="N125" s="48"/>
      <c r="O125" s="48"/>
      <c r="P125" s="48"/>
      <c r="Q125" s="48"/>
      <c r="R125" s="48"/>
      <c r="S125" s="49"/>
    </row>
    <row r="126" spans="1:19" x14ac:dyDescent="0.3">
      <c r="A126" s="30" t="s">
        <v>4</v>
      </c>
      <c r="B126" s="34"/>
      <c r="C126" s="34" t="s">
        <v>7</v>
      </c>
      <c r="D126" s="19">
        <v>15.926392555236816</v>
      </c>
      <c r="E126" s="34">
        <f>AVERAGE(D126:D128)</f>
        <v>15.93172804514567</v>
      </c>
      <c r="F126" s="34"/>
      <c r="G126" s="33">
        <f>F120-E126</f>
        <v>-0.39667691124810212</v>
      </c>
      <c r="H126" s="33">
        <f>2^G126</f>
        <v>0.75960593813480171</v>
      </c>
      <c r="I126" s="34"/>
      <c r="J126" s="48"/>
      <c r="K126" s="48"/>
      <c r="L126" s="48"/>
      <c r="M126" s="48"/>
      <c r="N126" s="48"/>
      <c r="O126" s="48"/>
      <c r="P126" s="48"/>
      <c r="Q126" s="48"/>
      <c r="R126" s="48"/>
      <c r="S126" s="49"/>
    </row>
    <row r="127" spans="1:19" x14ac:dyDescent="0.3">
      <c r="A127" s="31"/>
      <c r="B127" s="34"/>
      <c r="C127" s="34"/>
      <c r="D127" s="19">
        <v>15.925725936889648</v>
      </c>
      <c r="E127" s="34"/>
      <c r="F127" s="34"/>
      <c r="G127" s="34"/>
      <c r="H127" s="34"/>
      <c r="I127" s="34"/>
      <c r="J127" s="48"/>
      <c r="K127" s="48"/>
      <c r="L127" s="48"/>
      <c r="M127" s="48"/>
      <c r="N127" s="48"/>
      <c r="O127" s="48"/>
      <c r="P127" s="48"/>
      <c r="Q127" s="48"/>
      <c r="R127" s="48"/>
      <c r="S127" s="49"/>
    </row>
    <row r="128" spans="1:19" x14ac:dyDescent="0.3">
      <c r="A128" s="32"/>
      <c r="B128" s="34"/>
      <c r="C128" s="35"/>
      <c r="D128" s="20">
        <v>15.943065643310547</v>
      </c>
      <c r="E128" s="35"/>
      <c r="F128" s="34"/>
      <c r="G128" s="35"/>
      <c r="H128" s="35"/>
      <c r="I128" s="34"/>
      <c r="J128" s="48"/>
      <c r="K128" s="48"/>
      <c r="L128" s="48"/>
      <c r="M128" s="48"/>
      <c r="N128" s="48"/>
      <c r="O128" s="48"/>
      <c r="P128" s="48"/>
      <c r="Q128" s="48"/>
      <c r="R128" s="48"/>
      <c r="S128" s="49"/>
    </row>
    <row r="129" spans="1:19" x14ac:dyDescent="0.3">
      <c r="A129" s="30" t="s">
        <v>3</v>
      </c>
      <c r="B129" s="34"/>
      <c r="C129" s="33" t="s">
        <v>7</v>
      </c>
      <c r="D129" s="21">
        <v>15.449256896972656</v>
      </c>
      <c r="E129" s="36">
        <f>AVERAGE(D129:D131)</f>
        <v>15.461408615112305</v>
      </c>
      <c r="F129" s="34"/>
      <c r="G129" s="33">
        <f>F120-E129</f>
        <v>7.3642518785263178E-2</v>
      </c>
      <c r="H129" s="33">
        <f>2^G129</f>
        <v>1.05237035860464</v>
      </c>
      <c r="I129" s="34"/>
      <c r="J129" s="48"/>
      <c r="K129" s="48"/>
      <c r="L129" s="48"/>
      <c r="M129" s="48"/>
      <c r="N129" s="48"/>
      <c r="O129" s="48"/>
      <c r="P129" s="48"/>
      <c r="Q129" s="48"/>
      <c r="R129" s="48"/>
      <c r="S129" s="49"/>
    </row>
    <row r="130" spans="1:19" x14ac:dyDescent="0.3">
      <c r="A130" s="31"/>
      <c r="B130" s="34"/>
      <c r="C130" s="34"/>
      <c r="D130" s="19">
        <v>15.476836204528809</v>
      </c>
      <c r="E130" s="37"/>
      <c r="F130" s="34"/>
      <c r="G130" s="34"/>
      <c r="H130" s="34"/>
      <c r="I130" s="34"/>
      <c r="J130" s="48"/>
      <c r="K130" s="48"/>
      <c r="L130" s="48"/>
      <c r="M130" s="48"/>
      <c r="N130" s="48"/>
      <c r="O130" s="48"/>
      <c r="P130" s="48"/>
      <c r="Q130" s="48"/>
      <c r="R130" s="48"/>
      <c r="S130" s="49"/>
    </row>
    <row r="131" spans="1:19" x14ac:dyDescent="0.3">
      <c r="A131" s="32"/>
      <c r="B131" s="34"/>
      <c r="C131" s="35"/>
      <c r="D131" s="20">
        <v>15.458132743835449</v>
      </c>
      <c r="E131" s="38"/>
      <c r="F131" s="34"/>
      <c r="G131" s="35"/>
      <c r="H131" s="35"/>
      <c r="I131" s="34"/>
      <c r="J131" s="48"/>
      <c r="K131" s="48"/>
      <c r="L131" s="48"/>
      <c r="M131" s="48"/>
      <c r="N131" s="48"/>
      <c r="O131" s="48"/>
      <c r="P131" s="48"/>
      <c r="Q131" s="48"/>
      <c r="R131" s="48"/>
      <c r="S131" s="49"/>
    </row>
    <row r="132" spans="1:19" x14ac:dyDescent="0.3">
      <c r="A132" s="30" t="s">
        <v>2</v>
      </c>
      <c r="B132" s="34"/>
      <c r="C132" s="33" t="s">
        <v>7</v>
      </c>
      <c r="D132" s="21">
        <v>14.666788101196289</v>
      </c>
      <c r="E132" s="36">
        <f>AVERAGE(D132:D134)</f>
        <v>14.687103271484375</v>
      </c>
      <c r="F132" s="34"/>
      <c r="G132" s="33">
        <f>F120-E132</f>
        <v>0.84794786241319287</v>
      </c>
      <c r="H132" s="33">
        <f>2^G132</f>
        <v>1.799938810384623</v>
      </c>
      <c r="I132" s="34"/>
      <c r="J132" s="48"/>
      <c r="K132" s="48"/>
      <c r="L132" s="48"/>
      <c r="M132" s="48"/>
      <c r="N132" s="48"/>
      <c r="O132" s="48"/>
      <c r="P132" s="48"/>
      <c r="Q132" s="48"/>
      <c r="R132" s="48"/>
      <c r="S132" s="49"/>
    </row>
    <row r="133" spans="1:19" x14ac:dyDescent="0.3">
      <c r="A133" s="31"/>
      <c r="B133" s="34"/>
      <c r="C133" s="34"/>
      <c r="D133" s="19">
        <v>14.726413726806641</v>
      </c>
      <c r="E133" s="37"/>
      <c r="F133" s="34"/>
      <c r="G133" s="34"/>
      <c r="H133" s="34"/>
      <c r="I133" s="34"/>
      <c r="J133" s="48"/>
      <c r="K133" s="48"/>
      <c r="L133" s="48"/>
      <c r="M133" s="48"/>
      <c r="N133" s="48"/>
      <c r="O133" s="48"/>
      <c r="P133" s="48"/>
      <c r="Q133" s="48"/>
      <c r="R133" s="48"/>
      <c r="S133" s="49"/>
    </row>
    <row r="134" spans="1:19" x14ac:dyDescent="0.3">
      <c r="A134" s="32"/>
      <c r="B134" s="34"/>
      <c r="C134" s="35"/>
      <c r="D134" s="20">
        <v>14.668107986450195</v>
      </c>
      <c r="E134" s="38"/>
      <c r="F134" s="34"/>
      <c r="G134" s="35"/>
      <c r="H134" s="35"/>
      <c r="I134" s="34"/>
      <c r="J134" s="48"/>
      <c r="K134" s="48"/>
      <c r="L134" s="48"/>
      <c r="M134" s="48"/>
      <c r="N134" s="48"/>
      <c r="O134" s="48"/>
      <c r="P134" s="48"/>
      <c r="Q134" s="48"/>
      <c r="R134" s="48"/>
      <c r="S134" s="49"/>
    </row>
    <row r="135" spans="1:19" x14ac:dyDescent="0.3">
      <c r="A135" s="31" t="s">
        <v>1</v>
      </c>
      <c r="B135" s="34"/>
      <c r="C135" s="34" t="s">
        <v>7</v>
      </c>
      <c r="D135" s="19">
        <v>16.107927322387695</v>
      </c>
      <c r="E135" s="34">
        <f>AVERAGE(D135:D137)</f>
        <v>16.148602803548176</v>
      </c>
      <c r="F135" s="34"/>
      <c r="G135" s="34">
        <f>F120-E135</f>
        <v>-0.61355166965060803</v>
      </c>
      <c r="H135" s="34">
        <f>2^G135</f>
        <v>0.65358570297675112</v>
      </c>
      <c r="I135" s="34"/>
      <c r="J135" s="48"/>
      <c r="K135" s="48"/>
      <c r="L135" s="48"/>
      <c r="M135" s="48"/>
      <c r="N135" s="48"/>
      <c r="O135" s="48"/>
      <c r="P135" s="48"/>
      <c r="Q135" s="48"/>
      <c r="R135" s="48"/>
      <c r="S135" s="49"/>
    </row>
    <row r="136" spans="1:19" x14ac:dyDescent="0.3">
      <c r="A136" s="31"/>
      <c r="B136" s="34"/>
      <c r="C136" s="34"/>
      <c r="D136" s="19">
        <v>16.132993698120117</v>
      </c>
      <c r="E136" s="34"/>
      <c r="F136" s="34"/>
      <c r="G136" s="34"/>
      <c r="H136" s="34"/>
      <c r="I136" s="34"/>
      <c r="J136" s="48"/>
      <c r="K136" s="48"/>
      <c r="L136" s="48"/>
      <c r="M136" s="48"/>
      <c r="N136" s="48"/>
      <c r="O136" s="48"/>
      <c r="P136" s="48"/>
      <c r="Q136" s="48"/>
      <c r="R136" s="48"/>
      <c r="S136" s="49"/>
    </row>
    <row r="137" spans="1:19" ht="15" thickBot="1" x14ac:dyDescent="0.35">
      <c r="A137" s="40"/>
      <c r="B137" s="39"/>
      <c r="C137" s="39"/>
      <c r="D137" s="22">
        <v>16.204887390136719</v>
      </c>
      <c r="E137" s="39"/>
      <c r="F137" s="39"/>
      <c r="G137" s="39"/>
      <c r="H137" s="39"/>
      <c r="I137" s="39"/>
      <c r="J137" s="50"/>
      <c r="K137" s="50"/>
      <c r="L137" s="50"/>
      <c r="M137" s="50"/>
      <c r="N137" s="50"/>
      <c r="O137" s="50"/>
      <c r="P137" s="50"/>
      <c r="Q137" s="50"/>
      <c r="R137" s="50"/>
      <c r="S137" s="51"/>
    </row>
    <row r="138" spans="1:19" x14ac:dyDescent="0.3">
      <c r="A138" s="44" t="s">
        <v>6</v>
      </c>
      <c r="B138" s="34" t="s">
        <v>34</v>
      </c>
      <c r="C138" s="41" t="s">
        <v>0</v>
      </c>
      <c r="D138" s="18">
        <v>19.427726745605469</v>
      </c>
      <c r="E138" s="45">
        <f>AVERAGE(D138:D140)</f>
        <v>19.478297551472981</v>
      </c>
      <c r="F138" s="34">
        <f>AVERAGE(E138:E144)</f>
        <v>19.893999735514324</v>
      </c>
      <c r="G138" s="41">
        <f>F138-E138</f>
        <v>0.41570218404134351</v>
      </c>
      <c r="H138" s="41">
        <f>2^G138</f>
        <v>1.3339477740251484</v>
      </c>
      <c r="I138" s="41">
        <f>H120</f>
        <v>1.2506667537078653</v>
      </c>
      <c r="J138" s="41">
        <f>H138/I138</f>
        <v>1.0665892973251099</v>
      </c>
      <c r="K138" s="41">
        <f>LOG(J138,2)</f>
        <v>9.3004756503638791E-2</v>
      </c>
      <c r="L138" s="41">
        <f>GEOMEAN(J138:J146)</f>
        <v>1.0000000000000024</v>
      </c>
      <c r="M138" s="41">
        <f>LOG(L138,2)</f>
        <v>3.523769154196405E-15</v>
      </c>
      <c r="N138" s="41">
        <f>_xlfn.STDEV.P(K138:K146)</f>
        <v>7.7636640830534967E-2</v>
      </c>
      <c r="O138" s="41">
        <f>N138/SQRT(3)</f>
        <v>4.4823535482487659E-2</v>
      </c>
      <c r="P138" s="41">
        <f>2^(M138-O138)</f>
        <v>0.96940838372585081</v>
      </c>
      <c r="Q138" s="41">
        <f>2^(M138+O138)</f>
        <v>1.031556995779815</v>
      </c>
      <c r="R138" s="41">
        <f>L138-P138</f>
        <v>3.0591616274151634E-2</v>
      </c>
      <c r="S138" s="42">
        <f>Q138-L138</f>
        <v>3.1556995779812524E-2</v>
      </c>
    </row>
    <row r="139" spans="1:19" x14ac:dyDescent="0.3">
      <c r="A139" s="31"/>
      <c r="B139" s="34"/>
      <c r="C139" s="34"/>
      <c r="D139" s="19">
        <v>19.476089477539063</v>
      </c>
      <c r="E139" s="37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28"/>
    </row>
    <row r="140" spans="1:19" x14ac:dyDescent="0.3">
      <c r="A140" s="32"/>
      <c r="B140" s="34"/>
      <c r="C140" s="35"/>
      <c r="D140" s="20">
        <v>19.531076431274414</v>
      </c>
      <c r="E140" s="38"/>
      <c r="F140" s="34"/>
      <c r="G140" s="35"/>
      <c r="H140" s="35"/>
      <c r="I140" s="35"/>
      <c r="J140" s="35"/>
      <c r="K140" s="35"/>
      <c r="L140" s="34"/>
      <c r="M140" s="34"/>
      <c r="N140" s="34"/>
      <c r="O140" s="34"/>
      <c r="P140" s="34"/>
      <c r="Q140" s="34"/>
      <c r="R140" s="34"/>
      <c r="S140" s="28"/>
    </row>
    <row r="141" spans="1:19" x14ac:dyDescent="0.3">
      <c r="A141" s="30" t="s">
        <v>5</v>
      </c>
      <c r="B141" s="34"/>
      <c r="C141" s="33" t="s">
        <v>0</v>
      </c>
      <c r="D141" s="21">
        <v>19.79736328125</v>
      </c>
      <c r="E141" s="36">
        <f>AVERAGE(D141:D143)</f>
        <v>19.815987904866535</v>
      </c>
      <c r="F141" s="34"/>
      <c r="G141" s="33">
        <f>F138-E141</f>
        <v>7.8011830647788827E-2</v>
      </c>
      <c r="H141" s="33">
        <f>2^G141</f>
        <v>1.0555623736152207</v>
      </c>
      <c r="I141" s="33">
        <f>H123</f>
        <v>1.052616185550018</v>
      </c>
      <c r="J141" s="33">
        <f>H141/I141</f>
        <v>1.0027989195925799</v>
      </c>
      <c r="K141" s="33">
        <f>LOG(J141,2)</f>
        <v>4.0323469373949811E-3</v>
      </c>
      <c r="L141" s="34"/>
      <c r="M141" s="34"/>
      <c r="N141" s="34"/>
      <c r="O141" s="34"/>
      <c r="P141" s="34"/>
      <c r="Q141" s="34"/>
      <c r="R141" s="34"/>
      <c r="S141" s="28"/>
    </row>
    <row r="142" spans="1:19" x14ac:dyDescent="0.3">
      <c r="A142" s="31"/>
      <c r="B142" s="34"/>
      <c r="C142" s="34"/>
      <c r="D142" s="19">
        <v>19.815370559692383</v>
      </c>
      <c r="E142" s="37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28"/>
    </row>
    <row r="143" spans="1:19" x14ac:dyDescent="0.3">
      <c r="A143" s="32"/>
      <c r="B143" s="34"/>
      <c r="C143" s="35"/>
      <c r="D143" s="20">
        <v>19.835229873657227</v>
      </c>
      <c r="E143" s="38"/>
      <c r="F143" s="34"/>
      <c r="G143" s="35"/>
      <c r="H143" s="35"/>
      <c r="I143" s="35"/>
      <c r="J143" s="35"/>
      <c r="K143" s="35"/>
      <c r="L143" s="34"/>
      <c r="M143" s="34"/>
      <c r="N143" s="34"/>
      <c r="O143" s="34"/>
      <c r="P143" s="34"/>
      <c r="Q143" s="34"/>
      <c r="R143" s="34"/>
      <c r="S143" s="28"/>
    </row>
    <row r="144" spans="1:19" x14ac:dyDescent="0.3">
      <c r="A144" s="30" t="s">
        <v>4</v>
      </c>
      <c r="B144" s="34"/>
      <c r="C144" s="34" t="s">
        <v>0</v>
      </c>
      <c r="D144" s="19">
        <v>20.365743637084961</v>
      </c>
      <c r="E144" s="34">
        <f>AVERAGE(D144:D146)</f>
        <v>20.387713750203449</v>
      </c>
      <c r="F144" s="34"/>
      <c r="G144" s="33">
        <f>F138-E144</f>
        <v>-0.49371401468912524</v>
      </c>
      <c r="H144" s="33">
        <f>2^G144</f>
        <v>0.7101944471017464</v>
      </c>
      <c r="I144" s="33">
        <f>H126</f>
        <v>0.75960593813480171</v>
      </c>
      <c r="J144" s="33">
        <f>H144/I144</f>
        <v>0.93495115223245318</v>
      </c>
      <c r="K144" s="33">
        <f>LOG(J144,2)</f>
        <v>-9.7037103441023065E-2</v>
      </c>
      <c r="L144" s="34"/>
      <c r="M144" s="34"/>
      <c r="N144" s="34"/>
      <c r="O144" s="34"/>
      <c r="P144" s="34"/>
      <c r="Q144" s="34"/>
      <c r="R144" s="34"/>
      <c r="S144" s="28"/>
    </row>
    <row r="145" spans="1:19" x14ac:dyDescent="0.3">
      <c r="A145" s="31"/>
      <c r="B145" s="34"/>
      <c r="C145" s="34"/>
      <c r="D145" s="19">
        <v>20.410154342651367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28"/>
    </row>
    <row r="146" spans="1:19" x14ac:dyDescent="0.3">
      <c r="A146" s="32"/>
      <c r="B146" s="34"/>
      <c r="C146" s="35"/>
      <c r="D146" s="20">
        <v>20.387243270874023</v>
      </c>
      <c r="E146" s="35"/>
      <c r="F146" s="34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43"/>
    </row>
    <row r="147" spans="1:19" x14ac:dyDescent="0.3">
      <c r="A147" s="30" t="s">
        <v>3</v>
      </c>
      <c r="B147" s="34"/>
      <c r="C147" s="33" t="s">
        <v>0</v>
      </c>
      <c r="D147" s="21">
        <v>20.617069244384766</v>
      </c>
      <c r="E147" s="36">
        <f>AVERAGE(D147:D149)</f>
        <v>20.642436981201172</v>
      </c>
      <c r="F147" s="34"/>
      <c r="G147" s="33">
        <f>F138-E147</f>
        <v>-0.74843724568684777</v>
      </c>
      <c r="H147" s="33">
        <f>2^G147</f>
        <v>0.59524799219018032</v>
      </c>
      <c r="I147" s="33">
        <f>H129</f>
        <v>1.05237035860464</v>
      </c>
      <c r="J147" s="33">
        <f>H147/I147</f>
        <v>0.56562595793693027</v>
      </c>
      <c r="K147" s="33">
        <f>LOG(J147,2)</f>
        <v>-0.82207976447211106</v>
      </c>
      <c r="L147" s="34">
        <f>GEOMEAN(J147:J155)</f>
        <v>0.68915012550391175</v>
      </c>
      <c r="M147" s="34">
        <f>LOG(L147,2)</f>
        <v>-0.53710979885524901</v>
      </c>
      <c r="N147" s="34">
        <f>_xlfn.STDEV.P(K147:K155)</f>
        <v>0.8720959425852185</v>
      </c>
      <c r="O147" s="34">
        <f>N147/SQRT(3)</f>
        <v>0.50350482721075629</v>
      </c>
      <c r="P147" s="34">
        <f>2^(M147-O147)</f>
        <v>0.48612032952746426</v>
      </c>
      <c r="Q147" s="34">
        <f>2^(M147+O147)</f>
        <v>0.97697600086734371</v>
      </c>
      <c r="R147" s="34">
        <f>L147-P147</f>
        <v>0.20302979597644749</v>
      </c>
      <c r="S147" s="28">
        <f>Q147-L147</f>
        <v>0.28782587536343196</v>
      </c>
    </row>
    <row r="148" spans="1:19" x14ac:dyDescent="0.3">
      <c r="A148" s="31"/>
      <c r="B148" s="34"/>
      <c r="C148" s="34"/>
      <c r="D148" s="19">
        <v>20.648103713989258</v>
      </c>
      <c r="E148" s="37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28"/>
    </row>
    <row r="149" spans="1:19" x14ac:dyDescent="0.3">
      <c r="A149" s="32"/>
      <c r="B149" s="34"/>
      <c r="C149" s="35"/>
      <c r="D149" s="20">
        <v>20.662137985229492</v>
      </c>
      <c r="E149" s="38"/>
      <c r="F149" s="34"/>
      <c r="G149" s="35"/>
      <c r="H149" s="35"/>
      <c r="I149" s="35"/>
      <c r="J149" s="35"/>
      <c r="K149" s="35"/>
      <c r="L149" s="34"/>
      <c r="M149" s="34"/>
      <c r="N149" s="34"/>
      <c r="O149" s="34"/>
      <c r="P149" s="34"/>
      <c r="Q149" s="34"/>
      <c r="R149" s="34"/>
      <c r="S149" s="28"/>
    </row>
    <row r="150" spans="1:19" x14ac:dyDescent="0.3">
      <c r="A150" s="30" t="s">
        <v>2</v>
      </c>
      <c r="B150" s="34"/>
      <c r="C150" s="33" t="s">
        <v>0</v>
      </c>
      <c r="D150" s="21">
        <v>20.428659439086914</v>
      </c>
      <c r="E150" s="36">
        <f>AVERAGE(D150:D152)</f>
        <v>20.479869206746418</v>
      </c>
      <c r="F150" s="34"/>
      <c r="G150" s="33">
        <f>F138-E150</f>
        <v>-0.58586947123209399</v>
      </c>
      <c r="H150" s="33">
        <f>2^G150</f>
        <v>0.66624768901022302</v>
      </c>
      <c r="I150" s="33">
        <f>H132</f>
        <v>1.799938810384623</v>
      </c>
      <c r="J150" s="33">
        <f>H150/I150</f>
        <v>0.37015018797658722</v>
      </c>
      <c r="K150" s="33">
        <f>LOG(J150,2)</f>
        <v>-1.4338173336452869</v>
      </c>
      <c r="L150" s="34"/>
      <c r="M150" s="34"/>
      <c r="N150" s="34"/>
      <c r="O150" s="34"/>
      <c r="P150" s="34"/>
      <c r="Q150" s="34"/>
      <c r="R150" s="34"/>
      <c r="S150" s="28"/>
    </row>
    <row r="151" spans="1:19" x14ac:dyDescent="0.3">
      <c r="A151" s="31"/>
      <c r="B151" s="34"/>
      <c r="C151" s="34"/>
      <c r="D151" s="19">
        <v>20.486515045166016</v>
      </c>
      <c r="E151" s="37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28"/>
    </row>
    <row r="152" spans="1:19" x14ac:dyDescent="0.3">
      <c r="A152" s="32"/>
      <c r="B152" s="34"/>
      <c r="C152" s="35"/>
      <c r="D152" s="20">
        <v>20.524433135986328</v>
      </c>
      <c r="E152" s="38"/>
      <c r="F152" s="34"/>
      <c r="G152" s="35"/>
      <c r="H152" s="35"/>
      <c r="I152" s="35"/>
      <c r="J152" s="35"/>
      <c r="K152" s="35"/>
      <c r="L152" s="34"/>
      <c r="M152" s="34"/>
      <c r="N152" s="34"/>
      <c r="O152" s="34"/>
      <c r="P152" s="34"/>
      <c r="Q152" s="34"/>
      <c r="R152" s="34"/>
      <c r="S152" s="28"/>
    </row>
    <row r="153" spans="1:19" x14ac:dyDescent="0.3">
      <c r="A153" s="31" t="s">
        <v>1</v>
      </c>
      <c r="B153" s="34"/>
      <c r="C153" s="34" t="s">
        <v>0</v>
      </c>
      <c r="D153" s="19">
        <v>19.800687789916992</v>
      </c>
      <c r="E153" s="34">
        <f>AVERAGE(D153:D155)</f>
        <v>19.862983703613281</v>
      </c>
      <c r="F153" s="34"/>
      <c r="G153" s="34">
        <f>F138-E153</f>
        <v>3.1016031901042851E-2</v>
      </c>
      <c r="H153" s="34">
        <f>2^G153</f>
        <v>1.0217314366080956</v>
      </c>
      <c r="I153" s="34">
        <f>H135</f>
        <v>0.65358570297675112</v>
      </c>
      <c r="J153" s="34">
        <f>H153/I153</f>
        <v>1.5632707875258403</v>
      </c>
      <c r="K153" s="34">
        <f>LOG(J153,2)</f>
        <v>0.64456770155165088</v>
      </c>
      <c r="L153" s="34"/>
      <c r="M153" s="34"/>
      <c r="N153" s="34"/>
      <c r="O153" s="34"/>
      <c r="P153" s="34"/>
      <c r="Q153" s="34"/>
      <c r="R153" s="34"/>
      <c r="S153" s="28"/>
    </row>
    <row r="154" spans="1:19" x14ac:dyDescent="0.3">
      <c r="A154" s="31"/>
      <c r="B154" s="34"/>
      <c r="C154" s="34"/>
      <c r="D154" s="19">
        <v>19.899225234985352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28"/>
    </row>
    <row r="155" spans="1:19" ht="15" thickBot="1" x14ac:dyDescent="0.35">
      <c r="A155" s="40"/>
      <c r="B155" s="39"/>
      <c r="C155" s="39"/>
      <c r="D155" s="22">
        <v>19.8890380859375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29"/>
    </row>
    <row r="156" spans="1:19" ht="15" thickBot="1" x14ac:dyDescent="0.35">
      <c r="A156" s="1"/>
    </row>
    <row r="157" spans="1:19" ht="15" thickBot="1" x14ac:dyDescent="0.35">
      <c r="A157" s="4" t="s">
        <v>25</v>
      </c>
      <c r="B157" s="6" t="s">
        <v>28</v>
      </c>
      <c r="C157" s="6" t="s">
        <v>24</v>
      </c>
      <c r="D157" s="6" t="s">
        <v>23</v>
      </c>
      <c r="E157" s="6" t="s">
        <v>22</v>
      </c>
      <c r="F157" s="6" t="s">
        <v>21</v>
      </c>
      <c r="G157" s="6" t="s">
        <v>20</v>
      </c>
      <c r="H157" s="6" t="s">
        <v>19</v>
      </c>
      <c r="I157" s="6" t="s">
        <v>18</v>
      </c>
      <c r="J157" s="6" t="s">
        <v>17</v>
      </c>
      <c r="K157" s="13" t="s">
        <v>16</v>
      </c>
      <c r="L157" s="13" t="s">
        <v>15</v>
      </c>
      <c r="M157" s="13" t="s">
        <v>14</v>
      </c>
      <c r="N157" s="13" t="s">
        <v>13</v>
      </c>
      <c r="O157" s="13" t="s">
        <v>12</v>
      </c>
      <c r="P157" s="13" t="s">
        <v>11</v>
      </c>
      <c r="Q157" s="13" t="s">
        <v>10</v>
      </c>
      <c r="R157" s="13" t="s">
        <v>9</v>
      </c>
      <c r="S157" s="12" t="s">
        <v>8</v>
      </c>
    </row>
    <row r="158" spans="1:19" x14ac:dyDescent="0.3">
      <c r="A158" s="44" t="s">
        <v>6</v>
      </c>
      <c r="B158" s="41" t="s">
        <v>35</v>
      </c>
      <c r="C158" s="41" t="s">
        <v>7</v>
      </c>
      <c r="D158" s="18">
        <v>14.712966918945313</v>
      </c>
      <c r="E158" s="45">
        <f>AVERAGE(D158:D160)</f>
        <v>14.797022183736166</v>
      </c>
      <c r="F158" s="41">
        <f>AVERAGE(E158:E164)</f>
        <v>15.249862458970812</v>
      </c>
      <c r="G158" s="41">
        <f>F158-E158</f>
        <v>0.45284027523464587</v>
      </c>
      <c r="H158" s="41">
        <f>2^G158</f>
        <v>1.3687322685611398</v>
      </c>
      <c r="I158" s="41"/>
      <c r="J158" s="46"/>
      <c r="K158" s="46"/>
      <c r="L158" s="46"/>
      <c r="M158" s="46"/>
      <c r="N158" s="46"/>
      <c r="O158" s="46"/>
      <c r="P158" s="46"/>
      <c r="Q158" s="46"/>
      <c r="R158" s="46"/>
      <c r="S158" s="47"/>
    </row>
    <row r="159" spans="1:19" x14ac:dyDescent="0.3">
      <c r="A159" s="31"/>
      <c r="B159" s="34"/>
      <c r="C159" s="34"/>
      <c r="D159" s="19">
        <v>14.790362358093262</v>
      </c>
      <c r="E159" s="37"/>
      <c r="F159" s="34"/>
      <c r="G159" s="34"/>
      <c r="H159" s="34"/>
      <c r="I159" s="34"/>
      <c r="J159" s="48"/>
      <c r="K159" s="48"/>
      <c r="L159" s="48"/>
      <c r="M159" s="48"/>
      <c r="N159" s="48"/>
      <c r="O159" s="48"/>
      <c r="P159" s="48"/>
      <c r="Q159" s="48"/>
      <c r="R159" s="48"/>
      <c r="S159" s="49"/>
    </row>
    <row r="160" spans="1:19" x14ac:dyDescent="0.3">
      <c r="A160" s="32"/>
      <c r="B160" s="34"/>
      <c r="C160" s="35"/>
      <c r="D160" s="20">
        <v>14.887737274169922</v>
      </c>
      <c r="E160" s="38"/>
      <c r="F160" s="34"/>
      <c r="G160" s="35"/>
      <c r="H160" s="35"/>
      <c r="I160" s="34"/>
      <c r="J160" s="48"/>
      <c r="K160" s="48"/>
      <c r="L160" s="48"/>
      <c r="M160" s="48"/>
      <c r="N160" s="48"/>
      <c r="O160" s="48"/>
      <c r="P160" s="48"/>
      <c r="Q160" s="48"/>
      <c r="R160" s="48"/>
      <c r="S160" s="49"/>
    </row>
    <row r="161" spans="1:19" x14ac:dyDescent="0.3">
      <c r="A161" s="30" t="s">
        <v>5</v>
      </c>
      <c r="B161" s="34"/>
      <c r="C161" s="34" t="s">
        <v>7</v>
      </c>
      <c r="D161" s="19">
        <v>15.151152610778809</v>
      </c>
      <c r="E161" s="34">
        <f>AVERAGE(D161:D163)</f>
        <v>15.287561098734537</v>
      </c>
      <c r="F161" s="34"/>
      <c r="G161" s="33">
        <f>F158-E161</f>
        <v>-3.7698639763725339E-2</v>
      </c>
      <c r="H161" s="33">
        <f>2^G161</f>
        <v>0.97420774662226284</v>
      </c>
      <c r="I161" s="34"/>
      <c r="J161" s="48"/>
      <c r="K161" s="48"/>
      <c r="L161" s="48"/>
      <c r="M161" s="48"/>
      <c r="N161" s="48"/>
      <c r="O161" s="48"/>
      <c r="P161" s="48"/>
      <c r="Q161" s="48"/>
      <c r="R161" s="48"/>
      <c r="S161" s="49"/>
    </row>
    <row r="162" spans="1:19" x14ac:dyDescent="0.3">
      <c r="A162" s="31"/>
      <c r="B162" s="34"/>
      <c r="C162" s="34"/>
      <c r="D162" s="19">
        <v>15.236358642578125</v>
      </c>
      <c r="E162" s="34"/>
      <c r="F162" s="34"/>
      <c r="G162" s="34"/>
      <c r="H162" s="34"/>
      <c r="I162" s="34"/>
      <c r="J162" s="48"/>
      <c r="K162" s="48"/>
      <c r="L162" s="48"/>
      <c r="M162" s="48"/>
      <c r="N162" s="48"/>
      <c r="O162" s="48"/>
      <c r="P162" s="48"/>
      <c r="Q162" s="48"/>
      <c r="R162" s="48"/>
      <c r="S162" s="49"/>
    </row>
    <row r="163" spans="1:19" x14ac:dyDescent="0.3">
      <c r="A163" s="32"/>
      <c r="B163" s="34"/>
      <c r="C163" s="35"/>
      <c r="D163" s="20">
        <v>15.47517204284668</v>
      </c>
      <c r="E163" s="35"/>
      <c r="F163" s="34"/>
      <c r="G163" s="35"/>
      <c r="H163" s="35"/>
      <c r="I163" s="34"/>
      <c r="J163" s="48"/>
      <c r="K163" s="48"/>
      <c r="L163" s="48"/>
      <c r="M163" s="48"/>
      <c r="N163" s="48"/>
      <c r="O163" s="48"/>
      <c r="P163" s="48"/>
      <c r="Q163" s="48"/>
      <c r="R163" s="48"/>
      <c r="S163" s="49"/>
    </row>
    <row r="164" spans="1:19" x14ac:dyDescent="0.3">
      <c r="A164" s="30" t="s">
        <v>4</v>
      </c>
      <c r="B164" s="34"/>
      <c r="C164" s="33" t="s">
        <v>7</v>
      </c>
      <c r="D164" s="19">
        <v>15.577308654785156</v>
      </c>
      <c r="E164" s="36">
        <f>AVERAGE(D164:D166)</f>
        <v>15.665004094441732</v>
      </c>
      <c r="F164" s="34"/>
      <c r="G164" s="33">
        <f>F158-E164</f>
        <v>-0.41514163547092053</v>
      </c>
      <c r="H164" s="33">
        <f>2^G164</f>
        <v>0.7499458656728285</v>
      </c>
      <c r="I164" s="34"/>
      <c r="J164" s="48"/>
      <c r="K164" s="48"/>
      <c r="L164" s="48"/>
      <c r="M164" s="48"/>
      <c r="N164" s="48"/>
      <c r="O164" s="48"/>
      <c r="P164" s="48"/>
      <c r="Q164" s="48"/>
      <c r="R164" s="48"/>
      <c r="S164" s="49"/>
    </row>
    <row r="165" spans="1:19" x14ac:dyDescent="0.3">
      <c r="A165" s="31"/>
      <c r="B165" s="34"/>
      <c r="C165" s="34"/>
      <c r="D165" s="19">
        <v>15.672610282897949</v>
      </c>
      <c r="E165" s="37"/>
      <c r="F165" s="34"/>
      <c r="G165" s="34"/>
      <c r="H165" s="34"/>
      <c r="I165" s="34"/>
      <c r="J165" s="48"/>
      <c r="K165" s="48"/>
      <c r="L165" s="48"/>
      <c r="M165" s="48"/>
      <c r="N165" s="48"/>
      <c r="O165" s="48"/>
      <c r="P165" s="48"/>
      <c r="Q165" s="48"/>
      <c r="R165" s="48"/>
      <c r="S165" s="49"/>
    </row>
    <row r="166" spans="1:19" x14ac:dyDescent="0.3">
      <c r="A166" s="32"/>
      <c r="B166" s="34"/>
      <c r="C166" s="35"/>
      <c r="D166" s="20">
        <v>15.74509334564209</v>
      </c>
      <c r="E166" s="38"/>
      <c r="F166" s="34"/>
      <c r="G166" s="35"/>
      <c r="H166" s="35"/>
      <c r="I166" s="34"/>
      <c r="J166" s="48"/>
      <c r="K166" s="48"/>
      <c r="L166" s="48"/>
      <c r="M166" s="48"/>
      <c r="N166" s="48"/>
      <c r="O166" s="48"/>
      <c r="P166" s="48"/>
      <c r="Q166" s="48"/>
      <c r="R166" s="48"/>
      <c r="S166" s="49"/>
    </row>
    <row r="167" spans="1:19" x14ac:dyDescent="0.3">
      <c r="A167" s="30" t="s">
        <v>3</v>
      </c>
      <c r="B167" s="34"/>
      <c r="C167" s="33" t="s">
        <v>7</v>
      </c>
      <c r="D167" s="21">
        <v>15.648573875427246</v>
      </c>
      <c r="E167" s="36">
        <f>AVERAGE(D167:D169)</f>
        <v>15.72624651590983</v>
      </c>
      <c r="F167" s="34"/>
      <c r="G167" s="33">
        <f>F158-E167</f>
        <v>-0.47638405693901831</v>
      </c>
      <c r="H167" s="33">
        <f>2^G167</f>
        <v>0.71877689680357748</v>
      </c>
      <c r="I167" s="34"/>
      <c r="J167" s="48"/>
      <c r="K167" s="48"/>
      <c r="L167" s="48"/>
      <c r="M167" s="48"/>
      <c r="N167" s="48"/>
      <c r="O167" s="48"/>
      <c r="P167" s="48"/>
      <c r="Q167" s="48"/>
      <c r="R167" s="48"/>
      <c r="S167" s="49"/>
    </row>
    <row r="168" spans="1:19" x14ac:dyDescent="0.3">
      <c r="A168" s="31"/>
      <c r="B168" s="34"/>
      <c r="C168" s="34"/>
      <c r="D168" s="19">
        <v>15.733889579772949</v>
      </c>
      <c r="E168" s="37"/>
      <c r="F168" s="34"/>
      <c r="G168" s="34"/>
      <c r="H168" s="34"/>
      <c r="I168" s="34"/>
      <c r="J168" s="48"/>
      <c r="K168" s="48"/>
      <c r="L168" s="48"/>
      <c r="M168" s="48"/>
      <c r="N168" s="48"/>
      <c r="O168" s="48"/>
      <c r="P168" s="48"/>
      <c r="Q168" s="48"/>
      <c r="R168" s="48"/>
      <c r="S168" s="49"/>
    </row>
    <row r="169" spans="1:19" x14ac:dyDescent="0.3">
      <c r="A169" s="32"/>
      <c r="B169" s="34"/>
      <c r="C169" s="35"/>
      <c r="D169" s="20">
        <v>15.796276092529297</v>
      </c>
      <c r="E169" s="38"/>
      <c r="F169" s="34"/>
      <c r="G169" s="35"/>
      <c r="H169" s="35"/>
      <c r="I169" s="34"/>
      <c r="J169" s="48"/>
      <c r="K169" s="48"/>
      <c r="L169" s="48"/>
      <c r="M169" s="48"/>
      <c r="N169" s="48"/>
      <c r="O169" s="48"/>
      <c r="P169" s="48"/>
      <c r="Q169" s="48"/>
      <c r="R169" s="48"/>
      <c r="S169" s="49"/>
    </row>
    <row r="170" spans="1:19" x14ac:dyDescent="0.3">
      <c r="A170" s="30" t="s">
        <v>2</v>
      </c>
      <c r="B170" s="34"/>
      <c r="C170" s="33" t="s">
        <v>7</v>
      </c>
      <c r="D170" s="21">
        <v>14.846401214599609</v>
      </c>
      <c r="E170" s="36">
        <f>AVERAGE(D170:D172)</f>
        <v>14.803633689880371</v>
      </c>
      <c r="F170" s="34"/>
      <c r="G170" s="33">
        <f>F158-E170</f>
        <v>0.44622876909044074</v>
      </c>
      <c r="H170" s="33">
        <f>2^G170</f>
        <v>1.3624740659102177</v>
      </c>
      <c r="I170" s="34"/>
      <c r="J170" s="48"/>
      <c r="K170" s="48"/>
      <c r="L170" s="48"/>
      <c r="M170" s="48"/>
      <c r="N170" s="48"/>
      <c r="O170" s="48"/>
      <c r="P170" s="48"/>
      <c r="Q170" s="48"/>
      <c r="R170" s="48"/>
      <c r="S170" s="49"/>
    </row>
    <row r="171" spans="1:19" x14ac:dyDescent="0.3">
      <c r="A171" s="31"/>
      <c r="B171" s="34"/>
      <c r="C171" s="34"/>
      <c r="D171" s="19">
        <v>14.884207725524902</v>
      </c>
      <c r="E171" s="37"/>
      <c r="F171" s="34"/>
      <c r="G171" s="34"/>
      <c r="H171" s="34"/>
      <c r="I171" s="34"/>
      <c r="J171" s="48"/>
      <c r="K171" s="48"/>
      <c r="L171" s="48"/>
      <c r="M171" s="48"/>
      <c r="N171" s="48"/>
      <c r="O171" s="48"/>
      <c r="P171" s="48"/>
      <c r="Q171" s="48"/>
      <c r="R171" s="48"/>
      <c r="S171" s="49"/>
    </row>
    <row r="172" spans="1:19" x14ac:dyDescent="0.3">
      <c r="A172" s="32"/>
      <c r="B172" s="34"/>
      <c r="C172" s="35"/>
      <c r="D172" s="20">
        <v>14.680292129516602</v>
      </c>
      <c r="E172" s="38"/>
      <c r="F172" s="34"/>
      <c r="G172" s="35"/>
      <c r="H172" s="35"/>
      <c r="I172" s="34"/>
      <c r="J172" s="48"/>
      <c r="K172" s="48"/>
      <c r="L172" s="48"/>
      <c r="M172" s="48"/>
      <c r="N172" s="48"/>
      <c r="O172" s="48"/>
      <c r="P172" s="48"/>
      <c r="Q172" s="48"/>
      <c r="R172" s="48"/>
      <c r="S172" s="49"/>
    </row>
    <row r="173" spans="1:19" x14ac:dyDescent="0.3">
      <c r="A173" s="31" t="s">
        <v>1</v>
      </c>
      <c r="B173" s="34"/>
      <c r="C173" s="34" t="s">
        <v>7</v>
      </c>
      <c r="D173" s="19">
        <v>15.949479103088379</v>
      </c>
      <c r="E173" s="34">
        <f>AVERAGE(D173:D175)</f>
        <v>15.998976071675619</v>
      </c>
      <c r="F173" s="34"/>
      <c r="G173" s="34">
        <f>F158-E173</f>
        <v>-0.74911361270480725</v>
      </c>
      <c r="H173" s="34">
        <f>2^G173</f>
        <v>0.59496899230629374</v>
      </c>
      <c r="I173" s="34"/>
      <c r="J173" s="48"/>
      <c r="K173" s="48"/>
      <c r="L173" s="48"/>
      <c r="M173" s="48"/>
      <c r="N173" s="48"/>
      <c r="O173" s="48"/>
      <c r="P173" s="48"/>
      <c r="Q173" s="48"/>
      <c r="R173" s="48"/>
      <c r="S173" s="49"/>
    </row>
    <row r="174" spans="1:19" x14ac:dyDescent="0.3">
      <c r="A174" s="31"/>
      <c r="B174" s="34"/>
      <c r="C174" s="34"/>
      <c r="D174" s="19">
        <v>16.025531768798828</v>
      </c>
      <c r="E174" s="34"/>
      <c r="F174" s="34"/>
      <c r="G174" s="34"/>
      <c r="H174" s="34"/>
      <c r="I174" s="34"/>
      <c r="J174" s="48"/>
      <c r="K174" s="48"/>
      <c r="L174" s="48"/>
      <c r="M174" s="48"/>
      <c r="N174" s="48"/>
      <c r="O174" s="48"/>
      <c r="P174" s="48"/>
      <c r="Q174" s="48"/>
      <c r="R174" s="48"/>
      <c r="S174" s="49"/>
    </row>
    <row r="175" spans="1:19" ht="15" thickBot="1" x14ac:dyDescent="0.35">
      <c r="A175" s="40"/>
      <c r="B175" s="39"/>
      <c r="C175" s="39"/>
      <c r="D175" s="22">
        <v>16.021917343139648</v>
      </c>
      <c r="E175" s="39"/>
      <c r="F175" s="39"/>
      <c r="G175" s="39"/>
      <c r="H175" s="39"/>
      <c r="I175" s="39"/>
      <c r="J175" s="50"/>
      <c r="K175" s="50"/>
      <c r="L175" s="50"/>
      <c r="M175" s="50"/>
      <c r="N175" s="50"/>
      <c r="O175" s="50"/>
      <c r="P175" s="50"/>
      <c r="Q175" s="50"/>
      <c r="R175" s="50"/>
      <c r="S175" s="51"/>
    </row>
    <row r="176" spans="1:19" x14ac:dyDescent="0.3">
      <c r="A176" s="44" t="s">
        <v>6</v>
      </c>
      <c r="B176" s="34" t="s">
        <v>36</v>
      </c>
      <c r="C176" s="41" t="s">
        <v>0</v>
      </c>
      <c r="D176" s="18">
        <v>19.018566131591797</v>
      </c>
      <c r="E176" s="45">
        <f>AVERAGE(D176:D178)</f>
        <v>19.142700831095379</v>
      </c>
      <c r="F176" s="34">
        <f>AVERAGE(E176:E182)</f>
        <v>19.816025839911564</v>
      </c>
      <c r="G176" s="41">
        <f>F176-E176</f>
        <v>0.67332500881618529</v>
      </c>
      <c r="H176" s="41">
        <f>2^G176</f>
        <v>1.5947441749016191</v>
      </c>
      <c r="I176" s="41">
        <f>H158</f>
        <v>1.3687322685611398</v>
      </c>
      <c r="J176" s="41">
        <f>H176/I176</f>
        <v>1.1651249930551217</v>
      </c>
      <c r="K176" s="41">
        <f>LOG(J176,2)</f>
        <v>0.22048473358153947</v>
      </c>
      <c r="L176" s="41">
        <f>GEOMEAN(J176:J184)</f>
        <v>0.99999999999999833</v>
      </c>
      <c r="M176" s="41">
        <f>LOG(L176,2)</f>
        <v>-2.4025698778611902E-15</v>
      </c>
      <c r="N176" s="41">
        <f>_xlfn.STDEV.P(K176:K184)</f>
        <v>0.17811453633369734</v>
      </c>
      <c r="O176" s="41">
        <f>N176/SQRT(3)</f>
        <v>0.10283447549884554</v>
      </c>
      <c r="P176" s="41">
        <f>2^(M176-O176)</f>
        <v>0.93120165311294179</v>
      </c>
      <c r="Q176" s="41">
        <f>2^(M176+O176)</f>
        <v>1.0738812551041623</v>
      </c>
      <c r="R176" s="41">
        <f>L176-P176</f>
        <v>6.879834688705655E-2</v>
      </c>
      <c r="S176" s="42">
        <f>Q176-L176</f>
        <v>7.388125510416399E-2</v>
      </c>
    </row>
    <row r="177" spans="1:19" x14ac:dyDescent="0.3">
      <c r="A177" s="31"/>
      <c r="B177" s="34"/>
      <c r="C177" s="34"/>
      <c r="D177" s="19">
        <v>19.10978889465332</v>
      </c>
      <c r="E177" s="37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28"/>
    </row>
    <row r="178" spans="1:19" x14ac:dyDescent="0.3">
      <c r="A178" s="32"/>
      <c r="B178" s="34"/>
      <c r="C178" s="35"/>
      <c r="D178" s="20">
        <v>19.299747467041016</v>
      </c>
      <c r="E178" s="38"/>
      <c r="F178" s="34"/>
      <c r="G178" s="35"/>
      <c r="H178" s="35"/>
      <c r="I178" s="35"/>
      <c r="J178" s="35"/>
      <c r="K178" s="35"/>
      <c r="L178" s="34"/>
      <c r="M178" s="34"/>
      <c r="N178" s="34"/>
      <c r="O178" s="34"/>
      <c r="P178" s="34"/>
      <c r="Q178" s="34"/>
      <c r="R178" s="34"/>
      <c r="S178" s="28"/>
    </row>
    <row r="179" spans="1:19" x14ac:dyDescent="0.3">
      <c r="A179" s="30" t="s">
        <v>5</v>
      </c>
      <c r="B179" s="34"/>
      <c r="C179" s="34" t="s">
        <v>0</v>
      </c>
      <c r="D179" s="19">
        <v>20.083419799804688</v>
      </c>
      <c r="E179" s="34">
        <f>AVERAGE(D179:D181)</f>
        <v>20.069451649983723</v>
      </c>
      <c r="F179" s="34"/>
      <c r="G179" s="33">
        <f>F176-E179</f>
        <v>-0.2534258100721587</v>
      </c>
      <c r="H179" s="33">
        <f>2^G179</f>
        <v>0.83890199943433674</v>
      </c>
      <c r="I179" s="33">
        <f>H161</f>
        <v>0.97420774662226284</v>
      </c>
      <c r="J179" s="33">
        <f>H179/I179</f>
        <v>0.86111201881010169</v>
      </c>
      <c r="K179" s="33">
        <f>LOG(J179,2)</f>
        <v>-0.21572717030843339</v>
      </c>
      <c r="L179" s="34"/>
      <c r="M179" s="34"/>
      <c r="N179" s="34"/>
      <c r="O179" s="34"/>
      <c r="P179" s="34"/>
      <c r="Q179" s="34"/>
      <c r="R179" s="34"/>
      <c r="S179" s="28"/>
    </row>
    <row r="180" spans="1:19" x14ac:dyDescent="0.3">
      <c r="A180" s="31"/>
      <c r="B180" s="34"/>
      <c r="C180" s="34"/>
      <c r="D180" s="19">
        <v>20.008007049560547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28"/>
    </row>
    <row r="181" spans="1:19" x14ac:dyDescent="0.3">
      <c r="A181" s="32"/>
      <c r="B181" s="34"/>
      <c r="C181" s="35"/>
      <c r="D181" s="20">
        <v>20.116928100585938</v>
      </c>
      <c r="E181" s="35"/>
      <c r="F181" s="34"/>
      <c r="G181" s="35"/>
      <c r="H181" s="35"/>
      <c r="I181" s="35"/>
      <c r="J181" s="35"/>
      <c r="K181" s="35"/>
      <c r="L181" s="34"/>
      <c r="M181" s="34"/>
      <c r="N181" s="34"/>
      <c r="O181" s="34"/>
      <c r="P181" s="34"/>
      <c r="Q181" s="34"/>
      <c r="R181" s="34"/>
      <c r="S181" s="28"/>
    </row>
    <row r="182" spans="1:19" x14ac:dyDescent="0.3">
      <c r="A182" s="30" t="s">
        <v>4</v>
      </c>
      <c r="B182" s="34"/>
      <c r="C182" s="33" t="s">
        <v>0</v>
      </c>
      <c r="D182" s="19">
        <v>20.230537414550781</v>
      </c>
      <c r="E182" s="33">
        <f>AVERAGE(D182:D184)</f>
        <v>20.235925038655598</v>
      </c>
      <c r="F182" s="34"/>
      <c r="G182" s="33">
        <f>F176-E182</f>
        <v>-0.4198991987440337</v>
      </c>
      <c r="H182" s="33">
        <f>2^G182</f>
        <v>0.74747684877991694</v>
      </c>
      <c r="I182" s="33">
        <f>H164</f>
        <v>0.7499458656728285</v>
      </c>
      <c r="J182" s="33">
        <f>H182/I182</f>
        <v>0.99670773984373329</v>
      </c>
      <c r="K182" s="33">
        <f>LOG(J182,2)</f>
        <v>-4.7575632731133213E-3</v>
      </c>
      <c r="L182" s="34"/>
      <c r="M182" s="34"/>
      <c r="N182" s="34"/>
      <c r="O182" s="34"/>
      <c r="P182" s="34"/>
      <c r="Q182" s="34"/>
      <c r="R182" s="34"/>
      <c r="S182" s="28"/>
    </row>
    <row r="183" spans="1:19" x14ac:dyDescent="0.3">
      <c r="A183" s="31"/>
      <c r="B183" s="34"/>
      <c r="C183" s="34"/>
      <c r="D183" s="19">
        <v>20.236099243164063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28"/>
    </row>
    <row r="184" spans="1:19" x14ac:dyDescent="0.3">
      <c r="A184" s="32"/>
      <c r="B184" s="34"/>
      <c r="C184" s="35"/>
      <c r="D184" s="20">
        <v>20.241138458251953</v>
      </c>
      <c r="E184" s="35"/>
      <c r="F184" s="34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43"/>
    </row>
    <row r="185" spans="1:19" x14ac:dyDescent="0.3">
      <c r="A185" s="30" t="s">
        <v>3</v>
      </c>
      <c r="B185" s="34"/>
      <c r="C185" s="33" t="s">
        <v>0</v>
      </c>
      <c r="D185" s="21">
        <v>20.688142776489258</v>
      </c>
      <c r="E185" s="36">
        <f>AVERAGE(D185:D187)</f>
        <v>20.708204905192058</v>
      </c>
      <c r="F185" s="34"/>
      <c r="G185" s="33">
        <f>F176-E185</f>
        <v>-0.8921790652804944</v>
      </c>
      <c r="H185" s="33">
        <f>2^G185</f>
        <v>0.53879969331089561</v>
      </c>
      <c r="I185" s="33">
        <f>H167</f>
        <v>0.71877689680357748</v>
      </c>
      <c r="J185" s="33">
        <f>H185/I185</f>
        <v>0.74960630441372567</v>
      </c>
      <c r="K185" s="33">
        <f>LOG(J185,2)</f>
        <v>-0.41579500834147615</v>
      </c>
      <c r="L185" s="34">
        <f>GEOMEAN(J185:J193)</f>
        <v>0.79415326619433779</v>
      </c>
      <c r="M185" s="34">
        <f>LOG(L185,2)</f>
        <v>-0.33251063028971672</v>
      </c>
      <c r="N185" s="34">
        <f>_xlfn.STDEV.P(K185:K193)</f>
        <v>0.63848080054724887</v>
      </c>
      <c r="O185" s="34">
        <f>N185/SQRT(3)</f>
        <v>0.36862706206836193</v>
      </c>
      <c r="P185" s="34">
        <f>2^(M185-O185)</f>
        <v>0.61508696501611704</v>
      </c>
      <c r="Q185" s="34">
        <f>2^(M185+O185)</f>
        <v>1.0253499847629011</v>
      </c>
      <c r="R185" s="34">
        <f>L185-P185</f>
        <v>0.17906630117822075</v>
      </c>
      <c r="S185" s="28">
        <f>Q185-L185</f>
        <v>0.23119671856856328</v>
      </c>
    </row>
    <row r="186" spans="1:19" x14ac:dyDescent="0.3">
      <c r="A186" s="31"/>
      <c r="B186" s="34"/>
      <c r="C186" s="34"/>
      <c r="D186" s="19">
        <v>20.725372314453125</v>
      </c>
      <c r="E186" s="37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28"/>
    </row>
    <row r="187" spans="1:19" x14ac:dyDescent="0.3">
      <c r="A187" s="32"/>
      <c r="B187" s="34"/>
      <c r="C187" s="35"/>
      <c r="D187" s="20">
        <v>20.711099624633789</v>
      </c>
      <c r="E187" s="38"/>
      <c r="F187" s="34"/>
      <c r="G187" s="35"/>
      <c r="H187" s="35"/>
      <c r="I187" s="35"/>
      <c r="J187" s="35"/>
      <c r="K187" s="35"/>
      <c r="L187" s="34"/>
      <c r="M187" s="34"/>
      <c r="N187" s="34"/>
      <c r="O187" s="34"/>
      <c r="P187" s="34"/>
      <c r="Q187" s="34"/>
      <c r="R187" s="34"/>
      <c r="S187" s="28"/>
    </row>
    <row r="188" spans="1:19" x14ac:dyDescent="0.3">
      <c r="A188" s="30" t="s">
        <v>2</v>
      </c>
      <c r="B188" s="34"/>
      <c r="C188" s="33" t="s">
        <v>0</v>
      </c>
      <c r="D188" s="21">
        <v>20.43412971496582</v>
      </c>
      <c r="E188" s="36">
        <f>AVERAGE(D188:D190)</f>
        <v>20.439308166503906</v>
      </c>
      <c r="F188" s="34"/>
      <c r="G188" s="33">
        <f>F176-E188</f>
        <v>-0.62328232659234217</v>
      </c>
      <c r="H188" s="33">
        <f>2^G188</f>
        <v>0.64919224598292435</v>
      </c>
      <c r="I188" s="33">
        <f>H170</f>
        <v>1.3624740659102177</v>
      </c>
      <c r="J188" s="33">
        <f>H188/I188</f>
        <v>0.47648044261981853</v>
      </c>
      <c r="K188" s="33">
        <f>LOG(J188,2)</f>
        <v>-1.0695110956827831</v>
      </c>
      <c r="L188" s="34"/>
      <c r="M188" s="34"/>
      <c r="N188" s="34"/>
      <c r="O188" s="34"/>
      <c r="P188" s="34"/>
      <c r="Q188" s="34"/>
      <c r="R188" s="34"/>
      <c r="S188" s="28"/>
    </row>
    <row r="189" spans="1:19" x14ac:dyDescent="0.3">
      <c r="A189" s="31"/>
      <c r="B189" s="34"/>
      <c r="C189" s="34"/>
      <c r="D189" s="19">
        <v>20.46672248840332</v>
      </c>
      <c r="E189" s="37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28"/>
    </row>
    <row r="190" spans="1:19" x14ac:dyDescent="0.3">
      <c r="A190" s="32"/>
      <c r="B190" s="34"/>
      <c r="C190" s="35"/>
      <c r="D190" s="20">
        <v>20.417072296142578</v>
      </c>
      <c r="E190" s="38"/>
      <c r="F190" s="34"/>
      <c r="G190" s="35"/>
      <c r="H190" s="35"/>
      <c r="I190" s="35"/>
      <c r="J190" s="35"/>
      <c r="K190" s="35"/>
      <c r="L190" s="34"/>
      <c r="M190" s="34"/>
      <c r="N190" s="34"/>
      <c r="O190" s="34"/>
      <c r="P190" s="34"/>
      <c r="Q190" s="34"/>
      <c r="R190" s="34"/>
      <c r="S190" s="28"/>
    </row>
    <row r="191" spans="1:19" x14ac:dyDescent="0.3">
      <c r="A191" s="31" t="s">
        <v>1</v>
      </c>
      <c r="B191" s="34"/>
      <c r="C191" s="34" t="s">
        <v>0</v>
      </c>
      <c r="D191" s="19">
        <v>20.098371505737305</v>
      </c>
      <c r="E191" s="34">
        <f>AVERAGE(D191:D193)</f>
        <v>20.077365239461262</v>
      </c>
      <c r="F191" s="34"/>
      <c r="G191" s="34">
        <f>F176-E191</f>
        <v>-0.26133939954969776</v>
      </c>
      <c r="H191" s="34">
        <f>2^G191</f>
        <v>0.8343129827325878</v>
      </c>
      <c r="I191" s="34">
        <f>H173</f>
        <v>0.59496899230629374</v>
      </c>
      <c r="J191" s="34">
        <f>H191/I191</f>
        <v>1.4022797717550266</v>
      </c>
      <c r="K191" s="34">
        <f>LOG(J191,2)</f>
        <v>0.48777421315510938</v>
      </c>
      <c r="L191" s="34"/>
      <c r="M191" s="34"/>
      <c r="N191" s="34"/>
      <c r="O191" s="34"/>
      <c r="P191" s="34"/>
      <c r="Q191" s="34"/>
      <c r="R191" s="34"/>
      <c r="S191" s="28"/>
    </row>
    <row r="192" spans="1:19" x14ac:dyDescent="0.3">
      <c r="A192" s="31"/>
      <c r="B192" s="34"/>
      <c r="C192" s="34"/>
      <c r="D192" s="19">
        <v>20.089120864868164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28"/>
    </row>
    <row r="193" spans="1:19" ht="15" thickBot="1" x14ac:dyDescent="0.35">
      <c r="A193" s="40"/>
      <c r="B193" s="39"/>
      <c r="C193" s="39"/>
      <c r="D193" s="22">
        <v>20.04460334777832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29"/>
    </row>
    <row r="194" spans="1:19" ht="15" thickBot="1" x14ac:dyDescent="0.35">
      <c r="A194" s="14"/>
      <c r="B194" s="14"/>
      <c r="C194" s="14"/>
      <c r="D194" s="2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5" thickBot="1" x14ac:dyDescent="0.35">
      <c r="A195" s="4" t="s">
        <v>25</v>
      </c>
      <c r="B195" s="6" t="s">
        <v>28</v>
      </c>
      <c r="C195" s="6" t="s">
        <v>24</v>
      </c>
      <c r="D195" s="6" t="s">
        <v>23</v>
      </c>
      <c r="E195" s="6" t="s">
        <v>22</v>
      </c>
      <c r="F195" s="6" t="s">
        <v>21</v>
      </c>
      <c r="G195" s="6" t="s">
        <v>20</v>
      </c>
      <c r="H195" s="6" t="s">
        <v>19</v>
      </c>
      <c r="I195" s="6" t="s">
        <v>18</v>
      </c>
      <c r="J195" s="6" t="s">
        <v>17</v>
      </c>
      <c r="K195" s="13" t="s">
        <v>16</v>
      </c>
      <c r="L195" s="13" t="s">
        <v>15</v>
      </c>
      <c r="M195" s="13" t="s">
        <v>14</v>
      </c>
      <c r="N195" s="13" t="s">
        <v>13</v>
      </c>
      <c r="O195" s="13" t="s">
        <v>12</v>
      </c>
      <c r="P195" s="13" t="s">
        <v>11</v>
      </c>
      <c r="Q195" s="13" t="s">
        <v>10</v>
      </c>
      <c r="R195" s="13" t="s">
        <v>9</v>
      </c>
      <c r="S195" s="12" t="s">
        <v>8</v>
      </c>
    </row>
    <row r="196" spans="1:19" x14ac:dyDescent="0.3">
      <c r="A196" s="44" t="s">
        <v>6</v>
      </c>
      <c r="B196" s="41" t="s">
        <v>37</v>
      </c>
      <c r="C196" s="41" t="s">
        <v>7</v>
      </c>
      <c r="D196" s="18">
        <v>14.918013572692871</v>
      </c>
      <c r="E196" s="45">
        <f>AVERAGE(D196:D198)</f>
        <v>14.918112754821777</v>
      </c>
      <c r="F196" s="41">
        <f>AVERAGE(E196:E202)</f>
        <v>15.500313440958658</v>
      </c>
      <c r="G196" s="41">
        <f>F196-E196</f>
        <v>0.58220068613688092</v>
      </c>
      <c r="H196" s="41">
        <f>2^G196</f>
        <v>1.4971312307931699</v>
      </c>
      <c r="I196" s="41"/>
      <c r="J196" s="46"/>
      <c r="K196" s="46"/>
      <c r="L196" s="46"/>
      <c r="M196" s="46"/>
      <c r="N196" s="46"/>
      <c r="O196" s="46"/>
      <c r="P196" s="46"/>
      <c r="Q196" s="46"/>
      <c r="R196" s="46"/>
      <c r="S196" s="47"/>
    </row>
    <row r="197" spans="1:19" x14ac:dyDescent="0.3">
      <c r="A197" s="31"/>
      <c r="B197" s="34"/>
      <c r="C197" s="34"/>
      <c r="D197" s="19">
        <v>14.965291023254395</v>
      </c>
      <c r="E197" s="37"/>
      <c r="F197" s="34"/>
      <c r="G197" s="34"/>
      <c r="H197" s="34"/>
      <c r="I197" s="34"/>
      <c r="J197" s="48"/>
      <c r="K197" s="48"/>
      <c r="L197" s="48"/>
      <c r="M197" s="48"/>
      <c r="N197" s="48"/>
      <c r="O197" s="48"/>
      <c r="P197" s="48"/>
      <c r="Q197" s="48"/>
      <c r="R197" s="48"/>
      <c r="S197" s="49"/>
    </row>
    <row r="198" spans="1:19" x14ac:dyDescent="0.3">
      <c r="A198" s="32"/>
      <c r="B198" s="34"/>
      <c r="C198" s="35"/>
      <c r="D198" s="20">
        <v>14.871033668518066</v>
      </c>
      <c r="E198" s="38"/>
      <c r="F198" s="34"/>
      <c r="G198" s="35"/>
      <c r="H198" s="35"/>
      <c r="I198" s="34"/>
      <c r="J198" s="48"/>
      <c r="K198" s="48"/>
      <c r="L198" s="48"/>
      <c r="M198" s="48"/>
      <c r="N198" s="48"/>
      <c r="O198" s="48"/>
      <c r="P198" s="48"/>
      <c r="Q198" s="48"/>
      <c r="R198" s="48"/>
      <c r="S198" s="49"/>
    </row>
    <row r="199" spans="1:19" x14ac:dyDescent="0.3">
      <c r="A199" s="30" t="s">
        <v>5</v>
      </c>
      <c r="B199" s="34"/>
      <c r="C199" s="34" t="s">
        <v>7</v>
      </c>
      <c r="D199" s="19">
        <v>15.068397521972656</v>
      </c>
      <c r="E199" s="34">
        <f>AVERAGE(D199:D201)</f>
        <v>15.155029614766439</v>
      </c>
      <c r="F199" s="34"/>
      <c r="G199" s="33">
        <f>F196-E199</f>
        <v>0.34528382619221887</v>
      </c>
      <c r="H199" s="33">
        <f>2^G199</f>
        <v>1.2704008881462909</v>
      </c>
      <c r="I199" s="34"/>
      <c r="J199" s="48"/>
      <c r="K199" s="48"/>
      <c r="L199" s="48"/>
      <c r="M199" s="48"/>
      <c r="N199" s="48"/>
      <c r="O199" s="48"/>
      <c r="P199" s="48"/>
      <c r="Q199" s="48"/>
      <c r="R199" s="48"/>
      <c r="S199" s="49"/>
    </row>
    <row r="200" spans="1:19" x14ac:dyDescent="0.3">
      <c r="A200" s="31"/>
      <c r="B200" s="34"/>
      <c r="C200" s="34"/>
      <c r="D200" s="19">
        <v>15.15787410736084</v>
      </c>
      <c r="E200" s="34"/>
      <c r="F200" s="34"/>
      <c r="G200" s="34"/>
      <c r="H200" s="34"/>
      <c r="I200" s="34"/>
      <c r="J200" s="48"/>
      <c r="K200" s="48"/>
      <c r="L200" s="48"/>
      <c r="M200" s="48"/>
      <c r="N200" s="48"/>
      <c r="O200" s="48"/>
      <c r="P200" s="48"/>
      <c r="Q200" s="48"/>
      <c r="R200" s="48"/>
      <c r="S200" s="49"/>
    </row>
    <row r="201" spans="1:19" x14ac:dyDescent="0.3">
      <c r="A201" s="32"/>
      <c r="B201" s="34"/>
      <c r="C201" s="35"/>
      <c r="D201" s="20">
        <v>15.23881721496582</v>
      </c>
      <c r="E201" s="35"/>
      <c r="F201" s="34"/>
      <c r="G201" s="35"/>
      <c r="H201" s="35"/>
      <c r="I201" s="34"/>
      <c r="J201" s="48"/>
      <c r="K201" s="48"/>
      <c r="L201" s="48"/>
      <c r="M201" s="48"/>
      <c r="N201" s="48"/>
      <c r="O201" s="48"/>
      <c r="P201" s="48"/>
      <c r="Q201" s="48"/>
      <c r="R201" s="48"/>
      <c r="S201" s="49"/>
    </row>
    <row r="202" spans="1:19" x14ac:dyDescent="0.3">
      <c r="A202" s="30" t="s">
        <v>4</v>
      </c>
      <c r="B202" s="34"/>
      <c r="C202" s="33" t="s">
        <v>7</v>
      </c>
      <c r="D202" s="19">
        <v>16.391727447509766</v>
      </c>
      <c r="E202" s="33">
        <f>AVERAGE(D202:D204)</f>
        <v>16.427797953287762</v>
      </c>
      <c r="F202" s="34"/>
      <c r="G202" s="33">
        <f>F196-E202</f>
        <v>-0.92748451232910334</v>
      </c>
      <c r="H202" s="33">
        <f>2^G202</f>
        <v>0.52577428477742949</v>
      </c>
      <c r="I202" s="34"/>
      <c r="J202" s="48"/>
      <c r="K202" s="48"/>
      <c r="L202" s="48"/>
      <c r="M202" s="48"/>
      <c r="N202" s="48"/>
      <c r="O202" s="48"/>
      <c r="P202" s="48"/>
      <c r="Q202" s="48"/>
      <c r="R202" s="48"/>
      <c r="S202" s="49"/>
    </row>
    <row r="203" spans="1:19" x14ac:dyDescent="0.3">
      <c r="A203" s="31"/>
      <c r="B203" s="34"/>
      <c r="C203" s="34"/>
      <c r="D203" s="19">
        <v>16.473628997802734</v>
      </c>
      <c r="E203" s="34"/>
      <c r="F203" s="34"/>
      <c r="G203" s="34"/>
      <c r="H203" s="34"/>
      <c r="I203" s="34"/>
      <c r="J203" s="48"/>
      <c r="K203" s="48"/>
      <c r="L203" s="48"/>
      <c r="M203" s="48"/>
      <c r="N203" s="48"/>
      <c r="O203" s="48"/>
      <c r="P203" s="48"/>
      <c r="Q203" s="48"/>
      <c r="R203" s="48"/>
      <c r="S203" s="49"/>
    </row>
    <row r="204" spans="1:19" x14ac:dyDescent="0.3">
      <c r="A204" s="32"/>
      <c r="B204" s="34"/>
      <c r="C204" s="35"/>
      <c r="D204" s="20">
        <v>16.418037414550781</v>
      </c>
      <c r="E204" s="35"/>
      <c r="F204" s="34"/>
      <c r="G204" s="35"/>
      <c r="H204" s="35"/>
      <c r="I204" s="34"/>
      <c r="J204" s="48"/>
      <c r="K204" s="48"/>
      <c r="L204" s="48"/>
      <c r="M204" s="48"/>
      <c r="N204" s="48"/>
      <c r="O204" s="48"/>
      <c r="P204" s="48"/>
      <c r="Q204" s="48"/>
      <c r="R204" s="48"/>
      <c r="S204" s="49"/>
    </row>
    <row r="205" spans="1:19" x14ac:dyDescent="0.3">
      <c r="A205" s="30" t="s">
        <v>3</v>
      </c>
      <c r="B205" s="34"/>
      <c r="C205" s="33" t="s">
        <v>7</v>
      </c>
      <c r="D205" s="21">
        <v>15.429919242858887</v>
      </c>
      <c r="E205" s="36">
        <f>AVERAGE(D205:D207)</f>
        <v>15.300569216410318</v>
      </c>
      <c r="F205" s="34"/>
      <c r="G205" s="33">
        <f>F196-E205</f>
        <v>0.19974422454833984</v>
      </c>
      <c r="H205" s="33">
        <f>2^G205</f>
        <v>1.1484947202793061</v>
      </c>
      <c r="I205" s="34"/>
      <c r="J205" s="48"/>
      <c r="K205" s="48"/>
      <c r="L205" s="48"/>
      <c r="M205" s="48"/>
      <c r="N205" s="48"/>
      <c r="O205" s="48"/>
      <c r="P205" s="48"/>
      <c r="Q205" s="48"/>
      <c r="R205" s="48"/>
      <c r="S205" s="49"/>
    </row>
    <row r="206" spans="1:19" x14ac:dyDescent="0.3">
      <c r="A206" s="31"/>
      <c r="B206" s="34"/>
      <c r="C206" s="34"/>
      <c r="D206" s="19">
        <v>15.177645683288574</v>
      </c>
      <c r="E206" s="37"/>
      <c r="F206" s="34"/>
      <c r="G206" s="34"/>
      <c r="H206" s="34"/>
      <c r="I206" s="34"/>
      <c r="J206" s="48"/>
      <c r="K206" s="48"/>
      <c r="L206" s="48"/>
      <c r="M206" s="48"/>
      <c r="N206" s="48"/>
      <c r="O206" s="48"/>
      <c r="P206" s="48"/>
      <c r="Q206" s="48"/>
      <c r="R206" s="48"/>
      <c r="S206" s="49"/>
    </row>
    <row r="207" spans="1:19" x14ac:dyDescent="0.3">
      <c r="A207" s="32"/>
      <c r="B207" s="34"/>
      <c r="C207" s="35"/>
      <c r="D207" s="20">
        <v>15.294142723083496</v>
      </c>
      <c r="E207" s="38"/>
      <c r="F207" s="34"/>
      <c r="G207" s="35"/>
      <c r="H207" s="35"/>
      <c r="I207" s="34"/>
      <c r="J207" s="48"/>
      <c r="K207" s="48"/>
      <c r="L207" s="48"/>
      <c r="M207" s="48"/>
      <c r="N207" s="48"/>
      <c r="O207" s="48"/>
      <c r="P207" s="48"/>
      <c r="Q207" s="48"/>
      <c r="R207" s="48"/>
      <c r="S207" s="49"/>
    </row>
    <row r="208" spans="1:19" x14ac:dyDescent="0.3">
      <c r="A208" s="30" t="s">
        <v>2</v>
      </c>
      <c r="B208" s="34"/>
      <c r="C208" s="33" t="s">
        <v>7</v>
      </c>
      <c r="D208" s="21">
        <v>15.309551239013672</v>
      </c>
      <c r="E208" s="36">
        <f>AVERAGE(D208:D210)</f>
        <v>15.086687723795572</v>
      </c>
      <c r="F208" s="34"/>
      <c r="G208" s="33">
        <f>F196-E208</f>
        <v>0.41362571716308594</v>
      </c>
      <c r="H208" s="33">
        <f>2^G208</f>
        <v>1.3320292078041471</v>
      </c>
      <c r="I208" s="34"/>
      <c r="J208" s="48"/>
      <c r="K208" s="48"/>
      <c r="L208" s="48"/>
      <c r="M208" s="48"/>
      <c r="N208" s="48"/>
      <c r="O208" s="48"/>
      <c r="P208" s="48"/>
      <c r="Q208" s="48"/>
      <c r="R208" s="48"/>
      <c r="S208" s="49"/>
    </row>
    <row r="209" spans="1:19" x14ac:dyDescent="0.3">
      <c r="A209" s="31"/>
      <c r="B209" s="34"/>
      <c r="C209" s="34"/>
      <c r="D209" s="19">
        <v>15.147016525268555</v>
      </c>
      <c r="E209" s="37"/>
      <c r="F209" s="34"/>
      <c r="G209" s="34"/>
      <c r="H209" s="34"/>
      <c r="I209" s="34"/>
      <c r="J209" s="48"/>
      <c r="K209" s="48"/>
      <c r="L209" s="48"/>
      <c r="M209" s="48"/>
      <c r="N209" s="48"/>
      <c r="O209" s="48"/>
      <c r="P209" s="48"/>
      <c r="Q209" s="48"/>
      <c r="R209" s="48"/>
      <c r="S209" s="49"/>
    </row>
    <row r="210" spans="1:19" x14ac:dyDescent="0.3">
      <c r="A210" s="32"/>
      <c r="B210" s="34"/>
      <c r="C210" s="35"/>
      <c r="D210" s="20">
        <v>14.803495407104492</v>
      </c>
      <c r="E210" s="38"/>
      <c r="F210" s="34"/>
      <c r="G210" s="35"/>
      <c r="H210" s="35"/>
      <c r="I210" s="34"/>
      <c r="J210" s="48"/>
      <c r="K210" s="48"/>
      <c r="L210" s="48"/>
      <c r="M210" s="48"/>
      <c r="N210" s="48"/>
      <c r="O210" s="48"/>
      <c r="P210" s="48"/>
      <c r="Q210" s="48"/>
      <c r="R210" s="48"/>
      <c r="S210" s="49"/>
    </row>
    <row r="211" spans="1:19" x14ac:dyDescent="0.3">
      <c r="A211" s="31" t="s">
        <v>1</v>
      </c>
      <c r="B211" s="34"/>
      <c r="C211" s="34" t="s">
        <v>7</v>
      </c>
      <c r="D211" s="19">
        <v>15.870021820068359</v>
      </c>
      <c r="E211" s="34">
        <f>AVERAGE(D211:D213)</f>
        <v>15.953888575236002</v>
      </c>
      <c r="F211" s="34"/>
      <c r="G211" s="34">
        <f>F196-E211</f>
        <v>-0.45357513427734375</v>
      </c>
      <c r="H211" s="34">
        <f>2^G211</f>
        <v>0.73023102266867346</v>
      </c>
      <c r="I211" s="34"/>
      <c r="J211" s="48"/>
      <c r="K211" s="48"/>
      <c r="L211" s="48"/>
      <c r="M211" s="48"/>
      <c r="N211" s="48"/>
      <c r="O211" s="48"/>
      <c r="P211" s="48"/>
      <c r="Q211" s="48"/>
      <c r="R211" s="48"/>
      <c r="S211" s="49"/>
    </row>
    <row r="212" spans="1:19" x14ac:dyDescent="0.3">
      <c r="A212" s="31"/>
      <c r="B212" s="34"/>
      <c r="C212" s="34"/>
      <c r="D212" s="19">
        <v>15.968019485473633</v>
      </c>
      <c r="E212" s="34"/>
      <c r="F212" s="34"/>
      <c r="G212" s="34"/>
      <c r="H212" s="34"/>
      <c r="I212" s="34"/>
      <c r="J212" s="48"/>
      <c r="K212" s="48"/>
      <c r="L212" s="48"/>
      <c r="M212" s="48"/>
      <c r="N212" s="48"/>
      <c r="O212" s="48"/>
      <c r="P212" s="48"/>
      <c r="Q212" s="48"/>
      <c r="R212" s="48"/>
      <c r="S212" s="49"/>
    </row>
    <row r="213" spans="1:19" ht="15" thickBot="1" x14ac:dyDescent="0.35">
      <c r="A213" s="40"/>
      <c r="B213" s="39"/>
      <c r="C213" s="39"/>
      <c r="D213" s="22">
        <v>16.023624420166016</v>
      </c>
      <c r="E213" s="39"/>
      <c r="F213" s="39"/>
      <c r="G213" s="39"/>
      <c r="H213" s="39"/>
      <c r="I213" s="39"/>
      <c r="J213" s="50"/>
      <c r="K213" s="50"/>
      <c r="L213" s="50"/>
      <c r="M213" s="50"/>
      <c r="N213" s="50"/>
      <c r="O213" s="50"/>
      <c r="P213" s="50"/>
      <c r="Q213" s="50"/>
      <c r="R213" s="50"/>
      <c r="S213" s="51"/>
    </row>
    <row r="214" spans="1:19" x14ac:dyDescent="0.3">
      <c r="A214" s="44" t="s">
        <v>6</v>
      </c>
      <c r="B214" s="34" t="s">
        <v>38</v>
      </c>
      <c r="C214" s="41" t="s">
        <v>0</v>
      </c>
      <c r="D214" s="18">
        <v>19.182304382324219</v>
      </c>
      <c r="E214" s="45">
        <f>AVERAGE(D214:D216)</f>
        <v>19.233946482340496</v>
      </c>
      <c r="F214" s="34">
        <f>AVERAGE(E214:E220)</f>
        <v>19.631024678548176</v>
      </c>
      <c r="G214" s="41">
        <f>F214-E214</f>
        <v>0.39707819620767992</v>
      </c>
      <c r="H214" s="41">
        <f>2^G214</f>
        <v>1.3168382947106319</v>
      </c>
      <c r="I214" s="41">
        <f>H196</f>
        <v>1.4971312307931699</v>
      </c>
      <c r="J214" s="41">
        <f>H214/I214</f>
        <v>0.87957439376438629</v>
      </c>
      <c r="K214" s="41">
        <f>LOG(J214,2)</f>
        <v>-0.18512248992920111</v>
      </c>
      <c r="L214" s="41">
        <f>GEOMEAN(J214:J222)</f>
        <v>1</v>
      </c>
      <c r="M214" s="41">
        <f>LOG(L214,2)</f>
        <v>0</v>
      </c>
      <c r="N214" s="41">
        <f>_xlfn.STDEV.P(K214:K222)</f>
        <v>0.36030851022365307</v>
      </c>
      <c r="O214" s="41">
        <f>N214/SQRT(3)</f>
        <v>0.20802421536893914</v>
      </c>
      <c r="P214" s="41">
        <f>2^(M214-O214)</f>
        <v>0.86572203441377282</v>
      </c>
      <c r="Q214" s="41">
        <f>2^(M214+O214)</f>
        <v>1.1551051726171599</v>
      </c>
      <c r="R214" s="41">
        <f>L214-P214</f>
        <v>0.13427796558622718</v>
      </c>
      <c r="S214" s="42">
        <f>Q214-L214</f>
        <v>0.15510517261715995</v>
      </c>
    </row>
    <row r="215" spans="1:19" x14ac:dyDescent="0.3">
      <c r="A215" s="31"/>
      <c r="B215" s="34"/>
      <c r="C215" s="34"/>
      <c r="D215" s="19">
        <v>19.239738464355469</v>
      </c>
      <c r="E215" s="37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28"/>
    </row>
    <row r="216" spans="1:19" x14ac:dyDescent="0.3">
      <c r="A216" s="32"/>
      <c r="B216" s="34"/>
      <c r="C216" s="35"/>
      <c r="D216" s="20">
        <v>19.279796600341797</v>
      </c>
      <c r="E216" s="38"/>
      <c r="F216" s="34"/>
      <c r="G216" s="35"/>
      <c r="H216" s="35"/>
      <c r="I216" s="35"/>
      <c r="J216" s="35"/>
      <c r="K216" s="35"/>
      <c r="L216" s="34"/>
      <c r="M216" s="34"/>
      <c r="N216" s="34"/>
      <c r="O216" s="34"/>
      <c r="P216" s="34"/>
      <c r="Q216" s="34"/>
      <c r="R216" s="34"/>
      <c r="S216" s="28"/>
    </row>
    <row r="217" spans="1:19" x14ac:dyDescent="0.3">
      <c r="A217" s="30" t="s">
        <v>5</v>
      </c>
      <c r="B217" s="34"/>
      <c r="C217" s="34" t="s">
        <v>0</v>
      </c>
      <c r="D217" s="19">
        <v>19.580541610717773</v>
      </c>
      <c r="E217" s="34">
        <f>AVERAGE(D217:D219)</f>
        <v>19.604312896728516</v>
      </c>
      <c r="F217" s="34"/>
      <c r="G217" s="33">
        <f>F214-E217</f>
        <v>2.6711781819660274E-2</v>
      </c>
      <c r="H217" s="33">
        <f>2^G217</f>
        <v>1.0186876652905312</v>
      </c>
      <c r="I217" s="33">
        <f>H199</f>
        <v>1.2704008881462909</v>
      </c>
      <c r="J217" s="33">
        <f>H217/I217</f>
        <v>0.80186315579246192</v>
      </c>
      <c r="K217" s="33">
        <f>LOG(J217,2)</f>
        <v>-0.31857204437255826</v>
      </c>
      <c r="L217" s="34"/>
      <c r="M217" s="34"/>
      <c r="N217" s="34"/>
      <c r="O217" s="34"/>
      <c r="P217" s="34"/>
      <c r="Q217" s="34"/>
      <c r="R217" s="34"/>
      <c r="S217" s="28"/>
    </row>
    <row r="218" spans="1:19" x14ac:dyDescent="0.3">
      <c r="A218" s="31"/>
      <c r="B218" s="34"/>
      <c r="C218" s="34"/>
      <c r="D218" s="19">
        <v>19.607393264770508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28"/>
    </row>
    <row r="219" spans="1:19" x14ac:dyDescent="0.3">
      <c r="A219" s="32"/>
      <c r="B219" s="34"/>
      <c r="C219" s="35"/>
      <c r="D219" s="20">
        <v>19.625003814697266</v>
      </c>
      <c r="E219" s="35"/>
      <c r="F219" s="34"/>
      <c r="G219" s="35"/>
      <c r="H219" s="35"/>
      <c r="I219" s="35"/>
      <c r="J219" s="35"/>
      <c r="K219" s="35"/>
      <c r="L219" s="34"/>
      <c r="M219" s="34"/>
      <c r="N219" s="34"/>
      <c r="O219" s="34"/>
      <c r="P219" s="34"/>
      <c r="Q219" s="34"/>
      <c r="R219" s="34"/>
      <c r="S219" s="28"/>
    </row>
    <row r="220" spans="1:19" x14ac:dyDescent="0.3">
      <c r="A220" s="30" t="s">
        <v>4</v>
      </c>
      <c r="B220" s="34"/>
      <c r="C220" s="33" t="s">
        <v>0</v>
      </c>
      <c r="D220" s="21">
        <v>20.088541030883789</v>
      </c>
      <c r="E220" s="36">
        <f>AVERAGE(D220:D222)</f>
        <v>20.05481465657552</v>
      </c>
      <c r="F220" s="34"/>
      <c r="G220" s="33">
        <f>F214-E220</f>
        <v>-0.42378997802734375</v>
      </c>
      <c r="H220" s="33">
        <f>2^G220</f>
        <v>0.74546370722842481</v>
      </c>
      <c r="I220" s="33">
        <f>H202</f>
        <v>0.52577428477742949</v>
      </c>
      <c r="J220" s="33">
        <f>H220/I220</f>
        <v>1.4178398008643465</v>
      </c>
      <c r="K220" s="33">
        <f>LOG(J220,2)</f>
        <v>0.50369453430175959</v>
      </c>
      <c r="L220" s="34"/>
      <c r="M220" s="34"/>
      <c r="N220" s="34"/>
      <c r="O220" s="34"/>
      <c r="P220" s="34"/>
      <c r="Q220" s="34"/>
      <c r="R220" s="34"/>
      <c r="S220" s="28"/>
    </row>
    <row r="221" spans="1:19" x14ac:dyDescent="0.3">
      <c r="A221" s="31"/>
      <c r="B221" s="34"/>
      <c r="C221" s="34"/>
      <c r="D221" s="19">
        <v>20.071187973022461</v>
      </c>
      <c r="E221" s="37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28"/>
    </row>
    <row r="222" spans="1:19" x14ac:dyDescent="0.3">
      <c r="A222" s="32"/>
      <c r="B222" s="34"/>
      <c r="C222" s="35"/>
      <c r="D222" s="20">
        <v>20.004714965820313</v>
      </c>
      <c r="E222" s="38"/>
      <c r="F222" s="34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43"/>
    </row>
    <row r="223" spans="1:19" x14ac:dyDescent="0.3">
      <c r="A223" s="30" t="s">
        <v>3</v>
      </c>
      <c r="B223" s="34"/>
      <c r="C223" s="33" t="s">
        <v>0</v>
      </c>
      <c r="D223" s="21">
        <v>20.088541030883789</v>
      </c>
      <c r="E223" s="36">
        <f>AVERAGE(D223:D225)</f>
        <v>20.05481465657552</v>
      </c>
      <c r="F223" s="34"/>
      <c r="G223" s="33">
        <f>F214-E223</f>
        <v>-0.42378997802734375</v>
      </c>
      <c r="H223" s="33">
        <f>2^G223</f>
        <v>0.74546370722842481</v>
      </c>
      <c r="I223" s="33">
        <f>H205</f>
        <v>1.1484947202793061</v>
      </c>
      <c r="J223" s="33">
        <f>H223/I223</f>
        <v>0.6490789152667007</v>
      </c>
      <c r="K223" s="33">
        <f>LOG(J223,2)</f>
        <v>-0.62353420257568348</v>
      </c>
      <c r="L223" s="34">
        <f>GEOMEAN(J223:J231)</f>
        <v>0.73089708989490165</v>
      </c>
      <c r="M223" s="34">
        <f>LOG(L223,2)</f>
        <v>-0.45225980546739453</v>
      </c>
      <c r="N223" s="34">
        <f>_xlfn.STDEV.P(K223:K231)</f>
        <v>0.48620687547475677</v>
      </c>
      <c r="O223" s="34">
        <f>N223/SQRT(3)</f>
        <v>0.28071167043719769</v>
      </c>
      <c r="P223" s="34">
        <f>2^(M223-O223)</f>
        <v>0.60166340860785117</v>
      </c>
      <c r="Q223" s="34">
        <f>2^(M223+O223)</f>
        <v>0.88788938860834188</v>
      </c>
      <c r="R223" s="34">
        <f>L223-P223</f>
        <v>0.12923368128705048</v>
      </c>
      <c r="S223" s="28">
        <f>Q223-L223</f>
        <v>0.15699229871344023</v>
      </c>
    </row>
    <row r="224" spans="1:19" x14ac:dyDescent="0.3">
      <c r="A224" s="31"/>
      <c r="B224" s="34"/>
      <c r="C224" s="34"/>
      <c r="D224" s="19">
        <v>20.071187973022461</v>
      </c>
      <c r="E224" s="37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28"/>
    </row>
    <row r="225" spans="1:19" x14ac:dyDescent="0.3">
      <c r="A225" s="32"/>
      <c r="B225" s="34"/>
      <c r="C225" s="35"/>
      <c r="D225" s="20">
        <v>20.004714965820313</v>
      </c>
      <c r="E225" s="38"/>
      <c r="F225" s="34"/>
      <c r="G225" s="35"/>
      <c r="H225" s="35"/>
      <c r="I225" s="35"/>
      <c r="J225" s="35"/>
      <c r="K225" s="35"/>
      <c r="L225" s="34"/>
      <c r="M225" s="34"/>
      <c r="N225" s="34"/>
      <c r="O225" s="34"/>
      <c r="P225" s="34"/>
      <c r="Q225" s="34"/>
      <c r="R225" s="34"/>
      <c r="S225" s="28"/>
    </row>
    <row r="226" spans="1:19" x14ac:dyDescent="0.3">
      <c r="A226" s="30" t="s">
        <v>2</v>
      </c>
      <c r="B226" s="34"/>
      <c r="C226" s="33" t="s">
        <v>0</v>
      </c>
      <c r="D226" s="21">
        <v>20.219364166259766</v>
      </c>
      <c r="E226" s="36">
        <f>AVERAGE(D226:D228)</f>
        <v>20.160731633504231</v>
      </c>
      <c r="F226" s="34"/>
      <c r="G226" s="33">
        <f>F214-E226</f>
        <v>-0.52970695495605469</v>
      </c>
      <c r="H226" s="33">
        <f>2^G226</f>
        <v>0.69269542237838111</v>
      </c>
      <c r="I226" s="33">
        <f>H208</f>
        <v>1.3320292078041471</v>
      </c>
      <c r="J226" s="33">
        <f>H226/I226</f>
        <v>0.52003020528377975</v>
      </c>
      <c r="K226" s="33">
        <f>LOG(J226,2)</f>
        <v>-0.9433326721191404</v>
      </c>
      <c r="L226" s="34"/>
      <c r="M226" s="34"/>
      <c r="N226" s="34"/>
      <c r="O226" s="34"/>
      <c r="P226" s="34"/>
      <c r="Q226" s="34"/>
      <c r="R226" s="34"/>
      <c r="S226" s="28"/>
    </row>
    <row r="227" spans="1:19" x14ac:dyDescent="0.3">
      <c r="A227" s="31"/>
      <c r="B227" s="34"/>
      <c r="C227" s="34"/>
      <c r="D227" s="19">
        <v>20.143459320068359</v>
      </c>
      <c r="E227" s="37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28"/>
    </row>
    <row r="228" spans="1:19" x14ac:dyDescent="0.3">
      <c r="A228" s="32"/>
      <c r="B228" s="34"/>
      <c r="C228" s="35"/>
      <c r="D228" s="20">
        <v>20.11937141418457</v>
      </c>
      <c r="E228" s="38"/>
      <c r="F228" s="34"/>
      <c r="G228" s="35"/>
      <c r="H228" s="35"/>
      <c r="I228" s="35"/>
      <c r="J228" s="35"/>
      <c r="K228" s="35"/>
      <c r="L228" s="34"/>
      <c r="M228" s="34"/>
      <c r="N228" s="34"/>
      <c r="O228" s="34"/>
      <c r="P228" s="34"/>
      <c r="Q228" s="34"/>
      <c r="R228" s="34"/>
      <c r="S228" s="28"/>
    </row>
    <row r="229" spans="1:19" x14ac:dyDescent="0.3">
      <c r="A229" s="31" t="s">
        <v>1</v>
      </c>
      <c r="B229" s="34"/>
      <c r="C229" s="34" t="s">
        <v>0</v>
      </c>
      <c r="D229" s="19">
        <v>19.904287338256836</v>
      </c>
      <c r="E229" s="34">
        <f>AVERAGE(D229:D231)</f>
        <v>19.874512354532879</v>
      </c>
      <c r="F229" s="34"/>
      <c r="G229" s="34">
        <f>F214-E229</f>
        <v>-0.24348767598470289</v>
      </c>
      <c r="H229" s="34">
        <f>2^G229</f>
        <v>0.84470080089322042</v>
      </c>
      <c r="I229" s="34">
        <f>H211</f>
        <v>0.73023102266867346</v>
      </c>
      <c r="J229" s="34">
        <f>H229/I229</f>
        <v>1.1567583061675608</v>
      </c>
      <c r="K229" s="34">
        <f>LOG(J229,2)</f>
        <v>0.21008745829264072</v>
      </c>
      <c r="L229" s="34"/>
      <c r="M229" s="34"/>
      <c r="N229" s="34"/>
      <c r="O229" s="34"/>
      <c r="P229" s="34"/>
      <c r="Q229" s="34"/>
      <c r="R229" s="34"/>
      <c r="S229" s="28"/>
    </row>
    <row r="230" spans="1:19" x14ac:dyDescent="0.3">
      <c r="A230" s="31"/>
      <c r="B230" s="34"/>
      <c r="C230" s="34"/>
      <c r="D230" s="19">
        <v>19.87907600402832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28"/>
    </row>
    <row r="231" spans="1:19" ht="15" thickBot="1" x14ac:dyDescent="0.35">
      <c r="A231" s="40"/>
      <c r="B231" s="39"/>
      <c r="C231" s="39"/>
      <c r="D231" s="22">
        <v>19.840173721313477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29"/>
    </row>
  </sheetData>
  <mergeCells count="594"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  <mergeCell ref="G14:G16"/>
    <mergeCell ref="G17:G19"/>
    <mergeCell ref="E14:E16"/>
    <mergeCell ref="C14:C16"/>
    <mergeCell ref="C17:C19"/>
    <mergeCell ref="E17:E19"/>
    <mergeCell ref="C20:C22"/>
    <mergeCell ref="E20:E22"/>
    <mergeCell ref="C5:C7"/>
    <mergeCell ref="C8:C10"/>
    <mergeCell ref="C11:C13"/>
    <mergeCell ref="E5:E7"/>
    <mergeCell ref="E8:E10"/>
    <mergeCell ref="E11:E13"/>
    <mergeCell ref="I5:S22"/>
    <mergeCell ref="B5:B22"/>
    <mergeCell ref="B23:B40"/>
    <mergeCell ref="F23:F40"/>
    <mergeCell ref="C29:C31"/>
    <mergeCell ref="C32:C34"/>
    <mergeCell ref="C35:C37"/>
    <mergeCell ref="C38:C40"/>
    <mergeCell ref="E29:E31"/>
    <mergeCell ref="G20:G22"/>
    <mergeCell ref="H5:H7"/>
    <mergeCell ref="H8:H10"/>
    <mergeCell ref="H11:H13"/>
    <mergeCell ref="H14:H16"/>
    <mergeCell ref="H17:H19"/>
    <mergeCell ref="H20:H22"/>
    <mergeCell ref="C23:C25"/>
    <mergeCell ref="E23:E25"/>
    <mergeCell ref="C26:C28"/>
    <mergeCell ref="E26:E28"/>
    <mergeCell ref="F5:F22"/>
    <mergeCell ref="G5:G7"/>
    <mergeCell ref="G8:G10"/>
    <mergeCell ref="G11:G13"/>
    <mergeCell ref="H32:H34"/>
    <mergeCell ref="H35:H37"/>
    <mergeCell ref="H38:H40"/>
    <mergeCell ref="E32:E34"/>
    <mergeCell ref="E35:E37"/>
    <mergeCell ref="E38:E40"/>
    <mergeCell ref="G23:G25"/>
    <mergeCell ref="G26:G28"/>
    <mergeCell ref="G29:G31"/>
    <mergeCell ref="G32:G34"/>
    <mergeCell ref="G35:G37"/>
    <mergeCell ref="G38:G40"/>
    <mergeCell ref="I23:I25"/>
    <mergeCell ref="I26:I28"/>
    <mergeCell ref="J23:J25"/>
    <mergeCell ref="J26:J28"/>
    <mergeCell ref="J29:J31"/>
    <mergeCell ref="I29:I31"/>
    <mergeCell ref="H23:H25"/>
    <mergeCell ref="H26:H28"/>
    <mergeCell ref="H29:H31"/>
    <mergeCell ref="K29:K31"/>
    <mergeCell ref="K32:K34"/>
    <mergeCell ref="K35:K37"/>
    <mergeCell ref="K38:K40"/>
    <mergeCell ref="I32:I34"/>
    <mergeCell ref="I35:I37"/>
    <mergeCell ref="I38:I40"/>
    <mergeCell ref="J32:J34"/>
    <mergeCell ref="J35:J37"/>
    <mergeCell ref="J38:J40"/>
    <mergeCell ref="R23:R31"/>
    <mergeCell ref="R32:R40"/>
    <mergeCell ref="S23:S31"/>
    <mergeCell ref="S32:S40"/>
    <mergeCell ref="A43:A45"/>
    <mergeCell ref="B43:B60"/>
    <mergeCell ref="C43:C45"/>
    <mergeCell ref="E43:E45"/>
    <mergeCell ref="F43:F60"/>
    <mergeCell ref="G43:G45"/>
    <mergeCell ref="O23:O31"/>
    <mergeCell ref="O32:O40"/>
    <mergeCell ref="P23:P31"/>
    <mergeCell ref="P32:P40"/>
    <mergeCell ref="Q23:Q31"/>
    <mergeCell ref="Q32:Q40"/>
    <mergeCell ref="L23:L31"/>
    <mergeCell ref="L32:L40"/>
    <mergeCell ref="M23:M31"/>
    <mergeCell ref="M32:M40"/>
    <mergeCell ref="N23:N31"/>
    <mergeCell ref="N32:N40"/>
    <mergeCell ref="K23:K25"/>
    <mergeCell ref="K26:K28"/>
    <mergeCell ref="H43:H45"/>
    <mergeCell ref="I43:S60"/>
    <mergeCell ref="A46:A48"/>
    <mergeCell ref="C46:C48"/>
    <mergeCell ref="E46:E48"/>
    <mergeCell ref="G46:G48"/>
    <mergeCell ref="H46:H48"/>
    <mergeCell ref="A49:A51"/>
    <mergeCell ref="C49:C51"/>
    <mergeCell ref="E49:E51"/>
    <mergeCell ref="C55:C57"/>
    <mergeCell ref="E55:E57"/>
    <mergeCell ref="G55:G57"/>
    <mergeCell ref="H55:H57"/>
    <mergeCell ref="A58:A60"/>
    <mergeCell ref="C58:C60"/>
    <mergeCell ref="E58:E60"/>
    <mergeCell ref="A55:A57"/>
    <mergeCell ref="G49:G51"/>
    <mergeCell ref="H49:H51"/>
    <mergeCell ref="A52:A54"/>
    <mergeCell ref="C52:C54"/>
    <mergeCell ref="E52:E54"/>
    <mergeCell ref="G52:G54"/>
    <mergeCell ref="H52:H54"/>
    <mergeCell ref="A76:A78"/>
    <mergeCell ref="G70:G72"/>
    <mergeCell ref="H70:H72"/>
    <mergeCell ref="E67:E69"/>
    <mergeCell ref="G67:G69"/>
    <mergeCell ref="H67:H69"/>
    <mergeCell ref="A61:A63"/>
    <mergeCell ref="A67:A69"/>
    <mergeCell ref="H61:H63"/>
    <mergeCell ref="C67:C69"/>
    <mergeCell ref="G58:G60"/>
    <mergeCell ref="H58:H60"/>
    <mergeCell ref="R61:R69"/>
    <mergeCell ref="S61:S69"/>
    <mergeCell ref="A64:A66"/>
    <mergeCell ref="C64:C66"/>
    <mergeCell ref="E64:E66"/>
    <mergeCell ref="G64:G66"/>
    <mergeCell ref="H64:H66"/>
    <mergeCell ref="I61:I63"/>
    <mergeCell ref="J61:J63"/>
    <mergeCell ref="K61:K63"/>
    <mergeCell ref="L61:L69"/>
    <mergeCell ref="M61:M69"/>
    <mergeCell ref="N61:N69"/>
    <mergeCell ref="I64:I66"/>
    <mergeCell ref="J64:J66"/>
    <mergeCell ref="K64:K66"/>
    <mergeCell ref="I67:I69"/>
    <mergeCell ref="B61:B78"/>
    <mergeCell ref="K70:K72"/>
    <mergeCell ref="O61:O69"/>
    <mergeCell ref="C61:C63"/>
    <mergeCell ref="E61:E63"/>
    <mergeCell ref="J73:J75"/>
    <mergeCell ref="K73:K75"/>
    <mergeCell ref="L70:L78"/>
    <mergeCell ref="M70:M78"/>
    <mergeCell ref="N70:N78"/>
    <mergeCell ref="O70:O78"/>
    <mergeCell ref="A73:A75"/>
    <mergeCell ref="C73:C75"/>
    <mergeCell ref="E73:E75"/>
    <mergeCell ref="G73:G75"/>
    <mergeCell ref="H73:H75"/>
    <mergeCell ref="I73:I75"/>
    <mergeCell ref="A70:A72"/>
    <mergeCell ref="C70:C72"/>
    <mergeCell ref="E70:E72"/>
    <mergeCell ref="I70:I72"/>
    <mergeCell ref="J70:J72"/>
    <mergeCell ref="F61:F78"/>
    <mergeCell ref="G61:G63"/>
    <mergeCell ref="P70:P78"/>
    <mergeCell ref="Q70:Q78"/>
    <mergeCell ref="J67:J69"/>
    <mergeCell ref="K67:K69"/>
    <mergeCell ref="P61:P69"/>
    <mergeCell ref="Q61:Q69"/>
    <mergeCell ref="K76:K78"/>
    <mergeCell ref="A81:A83"/>
    <mergeCell ref="B81:B98"/>
    <mergeCell ref="C81:C83"/>
    <mergeCell ref="E81:E83"/>
    <mergeCell ref="F81:F98"/>
    <mergeCell ref="G81:G83"/>
    <mergeCell ref="H81:H83"/>
    <mergeCell ref="I81:S98"/>
    <mergeCell ref="A84:A86"/>
    <mergeCell ref="C76:C78"/>
    <mergeCell ref="E76:E78"/>
    <mergeCell ref="G76:G78"/>
    <mergeCell ref="H76:H78"/>
    <mergeCell ref="I76:I78"/>
    <mergeCell ref="J76:J78"/>
    <mergeCell ref="R70:R78"/>
    <mergeCell ref="S70:S78"/>
    <mergeCell ref="C84:C86"/>
    <mergeCell ref="E84:E86"/>
    <mergeCell ref="G84:G86"/>
    <mergeCell ref="H84:H86"/>
    <mergeCell ref="A87:A89"/>
    <mergeCell ref="C87:C89"/>
    <mergeCell ref="E87:E89"/>
    <mergeCell ref="G87:G89"/>
    <mergeCell ref="H87:H89"/>
    <mergeCell ref="C90:C92"/>
    <mergeCell ref="E90:E92"/>
    <mergeCell ref="G90:G92"/>
    <mergeCell ref="H90:H92"/>
    <mergeCell ref="A93:A95"/>
    <mergeCell ref="C93:C95"/>
    <mergeCell ref="E93:E95"/>
    <mergeCell ref="G93:G95"/>
    <mergeCell ref="H93:H95"/>
    <mergeCell ref="A90:A92"/>
    <mergeCell ref="C96:C98"/>
    <mergeCell ref="E96:E98"/>
    <mergeCell ref="G96:G98"/>
    <mergeCell ref="H96:H98"/>
    <mergeCell ref="A99:A101"/>
    <mergeCell ref="B99:B116"/>
    <mergeCell ref="C99:C101"/>
    <mergeCell ref="E99:E101"/>
    <mergeCell ref="F99:F116"/>
    <mergeCell ref="G99:G101"/>
    <mergeCell ref="A96:A98"/>
    <mergeCell ref="A102:A104"/>
    <mergeCell ref="A105:A107"/>
    <mergeCell ref="A108:A110"/>
    <mergeCell ref="C102:C104"/>
    <mergeCell ref="E102:E104"/>
    <mergeCell ref="G102:G104"/>
    <mergeCell ref="C108:C110"/>
    <mergeCell ref="E108:E110"/>
    <mergeCell ref="G108:G110"/>
    <mergeCell ref="H108:H110"/>
    <mergeCell ref="Q99:Q107"/>
    <mergeCell ref="R99:R107"/>
    <mergeCell ref="S99:S107"/>
    <mergeCell ref="H99:H101"/>
    <mergeCell ref="I99:I101"/>
    <mergeCell ref="J99:J101"/>
    <mergeCell ref="K99:K101"/>
    <mergeCell ref="L99:L107"/>
    <mergeCell ref="M99:M107"/>
    <mergeCell ref="K102:K104"/>
    <mergeCell ref="K105:K107"/>
    <mergeCell ref="H102:H104"/>
    <mergeCell ref="I102:I104"/>
    <mergeCell ref="J102:J104"/>
    <mergeCell ref="N99:N107"/>
    <mergeCell ref="O99:O107"/>
    <mergeCell ref="P99:P107"/>
    <mergeCell ref="I108:I110"/>
    <mergeCell ref="J108:J110"/>
    <mergeCell ref="C105:C107"/>
    <mergeCell ref="E105:E107"/>
    <mergeCell ref="G105:G107"/>
    <mergeCell ref="H105:H107"/>
    <mergeCell ref="I105:I107"/>
    <mergeCell ref="J105:J107"/>
    <mergeCell ref="I111:I113"/>
    <mergeCell ref="J111:J113"/>
    <mergeCell ref="K108:K110"/>
    <mergeCell ref="L108:L116"/>
    <mergeCell ref="M108:M116"/>
    <mergeCell ref="N108:N116"/>
    <mergeCell ref="O108:O116"/>
    <mergeCell ref="P108:P116"/>
    <mergeCell ref="K111:K113"/>
    <mergeCell ref="J114:J116"/>
    <mergeCell ref="K114:K116"/>
    <mergeCell ref="A120:A122"/>
    <mergeCell ref="B120:B137"/>
    <mergeCell ref="C120:C122"/>
    <mergeCell ref="E120:E122"/>
    <mergeCell ref="F120:F137"/>
    <mergeCell ref="G120:G122"/>
    <mergeCell ref="H120:H122"/>
    <mergeCell ref="I120:S137"/>
    <mergeCell ref="A114:A116"/>
    <mergeCell ref="C114:C116"/>
    <mergeCell ref="E114:E116"/>
    <mergeCell ref="G114:G116"/>
    <mergeCell ref="H114:H116"/>
    <mergeCell ref="I114:I116"/>
    <mergeCell ref="Q108:Q116"/>
    <mergeCell ref="R108:R116"/>
    <mergeCell ref="S108:S116"/>
    <mergeCell ref="A111:A113"/>
    <mergeCell ref="C111:C113"/>
    <mergeCell ref="E111:E113"/>
    <mergeCell ref="G111:G113"/>
    <mergeCell ref="H111:H113"/>
    <mergeCell ref="A123:A125"/>
    <mergeCell ref="C123:C125"/>
    <mergeCell ref="E123:E125"/>
    <mergeCell ref="G123:G125"/>
    <mergeCell ref="H123:H125"/>
    <mergeCell ref="A126:A128"/>
    <mergeCell ref="C126:C128"/>
    <mergeCell ref="E126:E128"/>
    <mergeCell ref="G126:G128"/>
    <mergeCell ref="H126:H128"/>
    <mergeCell ref="A129:A131"/>
    <mergeCell ref="C129:C131"/>
    <mergeCell ref="E129:E131"/>
    <mergeCell ref="G129:G131"/>
    <mergeCell ref="H129:H131"/>
    <mergeCell ref="A132:A134"/>
    <mergeCell ref="C132:C134"/>
    <mergeCell ref="E132:E134"/>
    <mergeCell ref="G132:G134"/>
    <mergeCell ref="H132:H134"/>
    <mergeCell ref="I138:I140"/>
    <mergeCell ref="J138:J140"/>
    <mergeCell ref="K138:K140"/>
    <mergeCell ref="L138:L146"/>
    <mergeCell ref="K144:K146"/>
    <mergeCell ref="A135:A137"/>
    <mergeCell ref="C135:C137"/>
    <mergeCell ref="E135:E137"/>
    <mergeCell ref="G135:G137"/>
    <mergeCell ref="H135:H137"/>
    <mergeCell ref="A138:A140"/>
    <mergeCell ref="B138:B155"/>
    <mergeCell ref="C138:C140"/>
    <mergeCell ref="E138:E140"/>
    <mergeCell ref="F138:F155"/>
    <mergeCell ref="C144:C146"/>
    <mergeCell ref="E144:E146"/>
    <mergeCell ref="G144:G146"/>
    <mergeCell ref="H144:H146"/>
    <mergeCell ref="I144:I146"/>
    <mergeCell ref="J144:J146"/>
    <mergeCell ref="S138:S146"/>
    <mergeCell ref="A141:A143"/>
    <mergeCell ref="C141:C143"/>
    <mergeCell ref="E141:E143"/>
    <mergeCell ref="G141:G143"/>
    <mergeCell ref="H141:H143"/>
    <mergeCell ref="I141:I143"/>
    <mergeCell ref="J141:J143"/>
    <mergeCell ref="K141:K143"/>
    <mergeCell ref="A144:A146"/>
    <mergeCell ref="M138:M146"/>
    <mergeCell ref="N138:N146"/>
    <mergeCell ref="O138:O146"/>
    <mergeCell ref="P138:P146"/>
    <mergeCell ref="Q138:Q146"/>
    <mergeCell ref="R138:R146"/>
    <mergeCell ref="G138:G140"/>
    <mergeCell ref="H138:H140"/>
    <mergeCell ref="A150:A152"/>
    <mergeCell ref="C150:C152"/>
    <mergeCell ref="E150:E152"/>
    <mergeCell ref="G150:G152"/>
    <mergeCell ref="H150:H152"/>
    <mergeCell ref="I150:I152"/>
    <mergeCell ref="J147:J149"/>
    <mergeCell ref="K147:K149"/>
    <mergeCell ref="L147:L155"/>
    <mergeCell ref="J150:J152"/>
    <mergeCell ref="K150:K152"/>
    <mergeCell ref="J153:J155"/>
    <mergeCell ref="K153:K155"/>
    <mergeCell ref="A147:A149"/>
    <mergeCell ref="C147:C149"/>
    <mergeCell ref="E147:E149"/>
    <mergeCell ref="G147:G149"/>
    <mergeCell ref="H147:H149"/>
    <mergeCell ref="I147:I149"/>
    <mergeCell ref="A153:A155"/>
    <mergeCell ref="C153:C155"/>
    <mergeCell ref="E153:E155"/>
    <mergeCell ref="G153:G155"/>
    <mergeCell ref="H153:H155"/>
    <mergeCell ref="I153:I155"/>
    <mergeCell ref="P147:P155"/>
    <mergeCell ref="Q147:Q155"/>
    <mergeCell ref="R147:R155"/>
    <mergeCell ref="H158:H160"/>
    <mergeCell ref="I158:S175"/>
    <mergeCell ref="H173:H175"/>
    <mergeCell ref="H164:H166"/>
    <mergeCell ref="S147:S155"/>
    <mergeCell ref="M147:M155"/>
    <mergeCell ref="N147:N155"/>
    <mergeCell ref="O147:O155"/>
    <mergeCell ref="A161:A163"/>
    <mergeCell ref="C161:C163"/>
    <mergeCell ref="E161:E163"/>
    <mergeCell ref="G161:G163"/>
    <mergeCell ref="H161:H163"/>
    <mergeCell ref="A164:A166"/>
    <mergeCell ref="C164:C166"/>
    <mergeCell ref="E164:E166"/>
    <mergeCell ref="A158:A160"/>
    <mergeCell ref="B158:B175"/>
    <mergeCell ref="C158:C160"/>
    <mergeCell ref="E158:E160"/>
    <mergeCell ref="F158:F175"/>
    <mergeCell ref="G158:G160"/>
    <mergeCell ref="G164:G166"/>
    <mergeCell ref="A170:A172"/>
    <mergeCell ref="C170:C172"/>
    <mergeCell ref="E170:E172"/>
    <mergeCell ref="G170:G172"/>
    <mergeCell ref="H170:H172"/>
    <mergeCell ref="A173:A175"/>
    <mergeCell ref="C173:C175"/>
    <mergeCell ref="E173:E175"/>
    <mergeCell ref="G173:G175"/>
    <mergeCell ref="A167:A169"/>
    <mergeCell ref="C167:C169"/>
    <mergeCell ref="E167:E169"/>
    <mergeCell ref="G167:G169"/>
    <mergeCell ref="H167:H169"/>
    <mergeCell ref="A176:A178"/>
    <mergeCell ref="B176:B193"/>
    <mergeCell ref="C176:C178"/>
    <mergeCell ref="E176:E178"/>
    <mergeCell ref="F176:F193"/>
    <mergeCell ref="G176:G178"/>
    <mergeCell ref="A179:A181"/>
    <mergeCell ref="C179:C181"/>
    <mergeCell ref="E179:E181"/>
    <mergeCell ref="G179:G181"/>
    <mergeCell ref="A185:A187"/>
    <mergeCell ref="C185:C187"/>
    <mergeCell ref="E185:E187"/>
    <mergeCell ref="G185:G187"/>
    <mergeCell ref="H185:H187"/>
    <mergeCell ref="R176:R184"/>
    <mergeCell ref="S176:S184"/>
    <mergeCell ref="H176:H178"/>
    <mergeCell ref="I176:I178"/>
    <mergeCell ref="J176:J178"/>
    <mergeCell ref="K176:K178"/>
    <mergeCell ref="L176:L184"/>
    <mergeCell ref="M176:M184"/>
    <mergeCell ref="H179:H181"/>
    <mergeCell ref="I179:I181"/>
    <mergeCell ref="J179:J181"/>
    <mergeCell ref="K179:K181"/>
    <mergeCell ref="I185:I187"/>
    <mergeCell ref="J185:J187"/>
    <mergeCell ref="K185:K187"/>
    <mergeCell ref="A182:A184"/>
    <mergeCell ref="C182:C184"/>
    <mergeCell ref="E182:E184"/>
    <mergeCell ref="G182:G184"/>
    <mergeCell ref="H182:H184"/>
    <mergeCell ref="I182:I184"/>
    <mergeCell ref="J188:J190"/>
    <mergeCell ref="K188:K190"/>
    <mergeCell ref="L185:L193"/>
    <mergeCell ref="M185:M193"/>
    <mergeCell ref="N185:N193"/>
    <mergeCell ref="O185:O193"/>
    <mergeCell ref="P185:P193"/>
    <mergeCell ref="Q185:Q193"/>
    <mergeCell ref="J182:J184"/>
    <mergeCell ref="K182:K184"/>
    <mergeCell ref="N176:N184"/>
    <mergeCell ref="O176:O184"/>
    <mergeCell ref="P176:P184"/>
    <mergeCell ref="Q176:Q184"/>
    <mergeCell ref="J191:J193"/>
    <mergeCell ref="K191:K193"/>
    <mergeCell ref="A196:A198"/>
    <mergeCell ref="B196:B213"/>
    <mergeCell ref="C196:C198"/>
    <mergeCell ref="E196:E198"/>
    <mergeCell ref="F196:F213"/>
    <mergeCell ref="G196:G198"/>
    <mergeCell ref="H196:H198"/>
    <mergeCell ref="I196:S213"/>
    <mergeCell ref="A191:A193"/>
    <mergeCell ref="C191:C193"/>
    <mergeCell ref="E191:E193"/>
    <mergeCell ref="G191:G193"/>
    <mergeCell ref="H191:H193"/>
    <mergeCell ref="I191:I193"/>
    <mergeCell ref="R185:R193"/>
    <mergeCell ref="S185:S193"/>
    <mergeCell ref="A188:A190"/>
    <mergeCell ref="C188:C190"/>
    <mergeCell ref="E188:E190"/>
    <mergeCell ref="G188:G190"/>
    <mergeCell ref="H188:H190"/>
    <mergeCell ref="I188:I190"/>
    <mergeCell ref="A199:A201"/>
    <mergeCell ref="C199:C201"/>
    <mergeCell ref="E199:E201"/>
    <mergeCell ref="G199:G201"/>
    <mergeCell ref="H199:H201"/>
    <mergeCell ref="A202:A204"/>
    <mergeCell ref="C202:C204"/>
    <mergeCell ref="E202:E204"/>
    <mergeCell ref="G202:G204"/>
    <mergeCell ref="H202:H204"/>
    <mergeCell ref="A205:A207"/>
    <mergeCell ref="C205:C207"/>
    <mergeCell ref="E205:E207"/>
    <mergeCell ref="G205:G207"/>
    <mergeCell ref="H205:H207"/>
    <mergeCell ref="A208:A210"/>
    <mergeCell ref="C208:C210"/>
    <mergeCell ref="E208:E210"/>
    <mergeCell ref="G208:G210"/>
    <mergeCell ref="H208:H210"/>
    <mergeCell ref="I214:I216"/>
    <mergeCell ref="J214:J216"/>
    <mergeCell ref="K214:K216"/>
    <mergeCell ref="L214:L222"/>
    <mergeCell ref="K220:K222"/>
    <mergeCell ref="A211:A213"/>
    <mergeCell ref="C211:C213"/>
    <mergeCell ref="E211:E213"/>
    <mergeCell ref="G211:G213"/>
    <mergeCell ref="H211:H213"/>
    <mergeCell ref="A214:A216"/>
    <mergeCell ref="B214:B231"/>
    <mergeCell ref="C214:C216"/>
    <mergeCell ref="E214:E216"/>
    <mergeCell ref="F214:F231"/>
    <mergeCell ref="C220:C222"/>
    <mergeCell ref="E220:E222"/>
    <mergeCell ref="G220:G222"/>
    <mergeCell ref="H220:H222"/>
    <mergeCell ref="J220:J222"/>
    <mergeCell ref="S214:S222"/>
    <mergeCell ref="A217:A219"/>
    <mergeCell ref="C217:C219"/>
    <mergeCell ref="E217:E219"/>
    <mergeCell ref="G217:G219"/>
    <mergeCell ref="H217:H219"/>
    <mergeCell ref="I217:I219"/>
    <mergeCell ref="J217:J219"/>
    <mergeCell ref="K217:K219"/>
    <mergeCell ref="A220:A222"/>
    <mergeCell ref="M214:M222"/>
    <mergeCell ref="N214:N222"/>
    <mergeCell ref="O214:O222"/>
    <mergeCell ref="P214:P222"/>
    <mergeCell ref="Q214:Q222"/>
    <mergeCell ref="R214:R222"/>
    <mergeCell ref="G214:G216"/>
    <mergeCell ref="H214:H216"/>
    <mergeCell ref="H223:H225"/>
    <mergeCell ref="I223:I225"/>
    <mergeCell ref="A229:A231"/>
    <mergeCell ref="C229:C231"/>
    <mergeCell ref="E229:E231"/>
    <mergeCell ref="G229:G231"/>
    <mergeCell ref="H229:H231"/>
    <mergeCell ref="I220:I222"/>
    <mergeCell ref="I229:I231"/>
    <mergeCell ref="P223:P231"/>
    <mergeCell ref="Q223:Q231"/>
    <mergeCell ref="R223:R231"/>
    <mergeCell ref="S223:S231"/>
    <mergeCell ref="M223:M231"/>
    <mergeCell ref="N223:N231"/>
    <mergeCell ref="O223:O231"/>
    <mergeCell ref="A226:A228"/>
    <mergeCell ref="C226:C228"/>
    <mergeCell ref="E226:E228"/>
    <mergeCell ref="G226:G228"/>
    <mergeCell ref="H226:H228"/>
    <mergeCell ref="I226:I228"/>
    <mergeCell ref="J223:J225"/>
    <mergeCell ref="K223:K225"/>
    <mergeCell ref="L223:L231"/>
    <mergeCell ref="J226:J228"/>
    <mergeCell ref="K226:K228"/>
    <mergeCell ref="J229:J231"/>
    <mergeCell ref="K229:K231"/>
    <mergeCell ref="A223:A225"/>
    <mergeCell ref="C223:C225"/>
    <mergeCell ref="E223:E225"/>
    <mergeCell ref="G223:G2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406A8-D598-4A77-844A-2757C8F9FA03}">
  <dimension ref="A2:S461"/>
  <sheetViews>
    <sheetView zoomScale="60" zoomScaleNormal="60" workbookViewId="0">
      <selection activeCell="A2" sqref="A2"/>
    </sheetView>
  </sheetViews>
  <sheetFormatPr defaultRowHeight="14.4" x14ac:dyDescent="0.3"/>
  <cols>
    <col min="2" max="2" width="15.77734375" bestFit="1" customWidth="1"/>
  </cols>
  <sheetData>
    <row r="2" spans="1:19" x14ac:dyDescent="0.3">
      <c r="A2" t="s">
        <v>74</v>
      </c>
    </row>
    <row r="3" spans="1:19" ht="15" thickBot="1" x14ac:dyDescent="0.35"/>
    <row r="4" spans="1:19" ht="15" thickBot="1" x14ac:dyDescent="0.35">
      <c r="A4" s="4" t="s">
        <v>25</v>
      </c>
      <c r="B4" s="6" t="s">
        <v>28</v>
      </c>
      <c r="C4" s="6" t="s">
        <v>24</v>
      </c>
      <c r="D4" s="6" t="s">
        <v>23</v>
      </c>
      <c r="E4" s="6" t="s">
        <v>22</v>
      </c>
      <c r="F4" s="6" t="s">
        <v>21</v>
      </c>
      <c r="G4" s="6" t="s">
        <v>20</v>
      </c>
      <c r="H4" s="6" t="s">
        <v>19</v>
      </c>
      <c r="I4" s="6" t="s">
        <v>18</v>
      </c>
      <c r="J4" s="6" t="s">
        <v>17</v>
      </c>
      <c r="K4" s="13" t="s">
        <v>16</v>
      </c>
      <c r="L4" s="13" t="s">
        <v>15</v>
      </c>
      <c r="M4" s="13" t="s">
        <v>14</v>
      </c>
      <c r="N4" s="13" t="s">
        <v>13</v>
      </c>
      <c r="O4" s="13" t="s">
        <v>12</v>
      </c>
      <c r="P4" s="13" t="s">
        <v>11</v>
      </c>
      <c r="Q4" s="13" t="s">
        <v>10</v>
      </c>
      <c r="R4" s="13" t="s">
        <v>9</v>
      </c>
      <c r="S4" s="12" t="s">
        <v>8</v>
      </c>
    </row>
    <row r="5" spans="1:19" x14ac:dyDescent="0.3">
      <c r="A5" s="44" t="s">
        <v>6</v>
      </c>
      <c r="B5" s="41" t="s">
        <v>27</v>
      </c>
      <c r="C5" s="41" t="s">
        <v>7</v>
      </c>
      <c r="D5" s="18">
        <v>15.687182426452637</v>
      </c>
      <c r="E5" s="45">
        <f>AVERAGE(D5:D7)</f>
        <v>15.750364303588867</v>
      </c>
      <c r="F5" s="41">
        <f>AVERAGE(E5:E11)</f>
        <v>15.61286375257704</v>
      </c>
      <c r="G5" s="41">
        <f>F5-E5</f>
        <v>-0.13750055101182745</v>
      </c>
      <c r="H5" s="41">
        <f>2^G5</f>
        <v>0.90909278231560053</v>
      </c>
      <c r="I5" s="41"/>
      <c r="J5" s="46"/>
      <c r="K5" s="46"/>
      <c r="L5" s="46"/>
      <c r="M5" s="46"/>
      <c r="N5" s="46"/>
      <c r="O5" s="46"/>
      <c r="P5" s="46"/>
      <c r="Q5" s="46"/>
      <c r="R5" s="46"/>
      <c r="S5" s="47"/>
    </row>
    <row r="6" spans="1:19" x14ac:dyDescent="0.3">
      <c r="A6" s="31"/>
      <c r="B6" s="34"/>
      <c r="C6" s="34"/>
      <c r="D6" s="19">
        <v>15.817886352539063</v>
      </c>
      <c r="E6" s="37"/>
      <c r="F6" s="34"/>
      <c r="G6" s="34"/>
      <c r="H6" s="34"/>
      <c r="I6" s="34"/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x14ac:dyDescent="0.3">
      <c r="A7" s="32"/>
      <c r="B7" s="34"/>
      <c r="C7" s="35"/>
      <c r="D7" s="20">
        <v>15.746024131774902</v>
      </c>
      <c r="E7" s="38"/>
      <c r="F7" s="34"/>
      <c r="G7" s="35"/>
      <c r="H7" s="35"/>
      <c r="I7" s="34"/>
      <c r="J7" s="48"/>
      <c r="K7" s="48"/>
      <c r="L7" s="48"/>
      <c r="M7" s="48"/>
      <c r="N7" s="48"/>
      <c r="O7" s="48"/>
      <c r="P7" s="48"/>
      <c r="Q7" s="48"/>
      <c r="R7" s="48"/>
      <c r="S7" s="49"/>
    </row>
    <row r="8" spans="1:19" x14ac:dyDescent="0.3">
      <c r="A8" s="30" t="s">
        <v>5</v>
      </c>
      <c r="B8" s="34"/>
      <c r="C8" s="34" t="s">
        <v>7</v>
      </c>
      <c r="D8" s="19">
        <v>15.298645973205566</v>
      </c>
      <c r="E8" s="37">
        <f>AVERAGE(D8:D10)</f>
        <v>15.288776397705078</v>
      </c>
      <c r="F8" s="34"/>
      <c r="G8" s="33">
        <f>F5-E8</f>
        <v>0.32408735487196161</v>
      </c>
      <c r="H8" s="33">
        <f>2^G8</f>
        <v>1.251872256952949</v>
      </c>
      <c r="I8" s="34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x14ac:dyDescent="0.3">
      <c r="A9" s="31"/>
      <c r="B9" s="34"/>
      <c r="C9" s="34"/>
      <c r="D9" s="19">
        <v>15.319962501525879</v>
      </c>
      <c r="E9" s="37"/>
      <c r="F9" s="34"/>
      <c r="G9" s="34"/>
      <c r="H9" s="34"/>
      <c r="I9" s="34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19" x14ac:dyDescent="0.3">
      <c r="A10" s="32"/>
      <c r="B10" s="34"/>
      <c r="C10" s="35"/>
      <c r="D10" s="20">
        <v>15.247720718383789</v>
      </c>
      <c r="E10" s="38"/>
      <c r="F10" s="34"/>
      <c r="G10" s="35"/>
      <c r="H10" s="35"/>
      <c r="I10" s="34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1:19" x14ac:dyDescent="0.3">
      <c r="A11" s="30" t="s">
        <v>4</v>
      </c>
      <c r="B11" s="34"/>
      <c r="C11" s="34" t="s">
        <v>7</v>
      </c>
      <c r="D11" s="19">
        <v>15.793631553649902</v>
      </c>
      <c r="E11" s="34">
        <f>AVERAGE(D11:D13)</f>
        <v>15.799450556437174</v>
      </c>
      <c r="F11" s="34"/>
      <c r="G11" s="33">
        <f>F5-E11</f>
        <v>-0.18658680386013415</v>
      </c>
      <c r="H11" s="33">
        <f>2^G11</f>
        <v>0.87868209179759504</v>
      </c>
      <c r="I11" s="34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1:19" x14ac:dyDescent="0.3">
      <c r="A12" s="31"/>
      <c r="B12" s="34"/>
      <c r="C12" s="34"/>
      <c r="D12" s="19">
        <v>15.805176734924316</v>
      </c>
      <c r="E12" s="34"/>
      <c r="F12" s="34"/>
      <c r="G12" s="34"/>
      <c r="H12" s="34"/>
      <c r="I12" s="34"/>
      <c r="J12" s="48"/>
      <c r="K12" s="48"/>
      <c r="L12" s="48"/>
      <c r="M12" s="48"/>
      <c r="N12" s="48"/>
      <c r="O12" s="48"/>
      <c r="P12" s="48"/>
      <c r="Q12" s="48"/>
      <c r="R12" s="48"/>
      <c r="S12" s="49"/>
    </row>
    <row r="13" spans="1:19" x14ac:dyDescent="0.3">
      <c r="A13" s="32"/>
      <c r="B13" s="34"/>
      <c r="C13" s="35"/>
      <c r="D13" s="20">
        <v>15.799543380737305</v>
      </c>
      <c r="E13" s="35"/>
      <c r="F13" s="34"/>
      <c r="G13" s="35"/>
      <c r="H13" s="35"/>
      <c r="I13" s="34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1:19" x14ac:dyDescent="0.3">
      <c r="A14" s="30" t="s">
        <v>46</v>
      </c>
      <c r="B14" s="34"/>
      <c r="C14" s="33" t="s">
        <v>7</v>
      </c>
      <c r="D14" s="21">
        <v>16.168142318725586</v>
      </c>
      <c r="E14" s="36">
        <f>AVERAGE(D14:D16)</f>
        <v>16.161881764729817</v>
      </c>
      <c r="F14" s="34"/>
      <c r="G14" s="33">
        <f>F5-E14</f>
        <v>-0.54901801215277679</v>
      </c>
      <c r="H14" s="33">
        <f>2^G14</f>
        <v>0.68348519255517071</v>
      </c>
      <c r="I14" s="34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1:19" x14ac:dyDescent="0.3">
      <c r="A15" s="31"/>
      <c r="B15" s="34"/>
      <c r="C15" s="34"/>
      <c r="D15" s="19">
        <v>16.199001312255859</v>
      </c>
      <c r="E15" s="37"/>
      <c r="F15" s="34"/>
      <c r="G15" s="34"/>
      <c r="H15" s="34"/>
      <c r="I15" s="34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1:19" x14ac:dyDescent="0.3">
      <c r="A16" s="32"/>
      <c r="B16" s="34"/>
      <c r="C16" s="35"/>
      <c r="D16" s="20">
        <v>16.118501663208008</v>
      </c>
      <c r="E16" s="38"/>
      <c r="F16" s="34"/>
      <c r="G16" s="35"/>
      <c r="H16" s="35"/>
      <c r="I16" s="34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1:19" x14ac:dyDescent="0.3">
      <c r="A17" s="30" t="s">
        <v>47</v>
      </c>
      <c r="B17" s="34"/>
      <c r="C17" s="34" t="s">
        <v>7</v>
      </c>
      <c r="D17" s="19">
        <v>15.359775543212891</v>
      </c>
      <c r="E17" s="37">
        <f>AVERAGE(D17:D19)</f>
        <v>15.376513163248697</v>
      </c>
      <c r="F17" s="34"/>
      <c r="G17" s="33">
        <f>F5-E17</f>
        <v>0.23635058932834241</v>
      </c>
      <c r="H17" s="33">
        <f>2^G17</f>
        <v>1.178009022792708</v>
      </c>
      <c r="I17" s="34"/>
      <c r="J17" s="48"/>
      <c r="K17" s="48"/>
      <c r="L17" s="48"/>
      <c r="M17" s="48"/>
      <c r="N17" s="48"/>
      <c r="O17" s="48"/>
      <c r="P17" s="48"/>
      <c r="Q17" s="48"/>
      <c r="R17" s="48"/>
      <c r="S17" s="49"/>
    </row>
    <row r="18" spans="1:19" x14ac:dyDescent="0.3">
      <c r="A18" s="31"/>
      <c r="B18" s="34"/>
      <c r="C18" s="34"/>
      <c r="D18" s="19">
        <v>15.36329460144043</v>
      </c>
      <c r="E18" s="37"/>
      <c r="F18" s="34"/>
      <c r="G18" s="34"/>
      <c r="H18" s="34"/>
      <c r="I18" s="34"/>
      <c r="J18" s="48"/>
      <c r="K18" s="48"/>
      <c r="L18" s="48"/>
      <c r="M18" s="48"/>
      <c r="N18" s="48"/>
      <c r="O18" s="48"/>
      <c r="P18" s="48"/>
      <c r="Q18" s="48"/>
      <c r="R18" s="48"/>
      <c r="S18" s="49"/>
    </row>
    <row r="19" spans="1:19" x14ac:dyDescent="0.3">
      <c r="A19" s="32"/>
      <c r="B19" s="34"/>
      <c r="C19" s="35"/>
      <c r="D19" s="20">
        <v>15.406469345092773</v>
      </c>
      <c r="E19" s="38"/>
      <c r="F19" s="34"/>
      <c r="G19" s="35"/>
      <c r="H19" s="35"/>
      <c r="I19" s="34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1:19" x14ac:dyDescent="0.3">
      <c r="A20" s="31" t="s">
        <v>48</v>
      </c>
      <c r="B20" s="34"/>
      <c r="C20" s="34" t="s">
        <v>7</v>
      </c>
      <c r="D20" s="19">
        <v>15.889934539794922</v>
      </c>
      <c r="E20" s="34">
        <f>AVERAGE(D20:D22)</f>
        <v>15.856119155883789</v>
      </c>
      <c r="F20" s="34"/>
      <c r="G20" s="34">
        <f>F5-E20</f>
        <v>-0.24325540330674933</v>
      </c>
      <c r="H20" s="34">
        <f>2^G20</f>
        <v>0.84483680795394367</v>
      </c>
      <c r="I20" s="34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1:19" x14ac:dyDescent="0.3">
      <c r="A21" s="31"/>
      <c r="B21" s="34"/>
      <c r="C21" s="34"/>
      <c r="D21" s="19">
        <v>15.863414764404297</v>
      </c>
      <c r="E21" s="34"/>
      <c r="F21" s="34"/>
      <c r="G21" s="34"/>
      <c r="H21" s="34"/>
      <c r="I21" s="34"/>
      <c r="J21" s="48"/>
      <c r="K21" s="48"/>
      <c r="L21" s="48"/>
      <c r="M21" s="48"/>
      <c r="N21" s="48"/>
      <c r="O21" s="48"/>
      <c r="P21" s="48"/>
      <c r="Q21" s="48"/>
      <c r="R21" s="48"/>
      <c r="S21" s="49"/>
    </row>
    <row r="22" spans="1:19" ht="15" thickBot="1" x14ac:dyDescent="0.35">
      <c r="A22" s="40"/>
      <c r="B22" s="39"/>
      <c r="C22" s="39"/>
      <c r="D22" s="22">
        <v>15.815008163452148</v>
      </c>
      <c r="E22" s="39"/>
      <c r="F22" s="39"/>
      <c r="G22" s="39"/>
      <c r="H22" s="39"/>
      <c r="I22" s="39"/>
      <c r="J22" s="50"/>
      <c r="K22" s="50"/>
      <c r="L22" s="50"/>
      <c r="M22" s="50"/>
      <c r="N22" s="50"/>
      <c r="O22" s="50"/>
      <c r="P22" s="50"/>
      <c r="Q22" s="50"/>
      <c r="R22" s="50"/>
      <c r="S22" s="51"/>
    </row>
    <row r="23" spans="1:19" x14ac:dyDescent="0.3">
      <c r="A23" s="44" t="s">
        <v>6</v>
      </c>
      <c r="B23" s="34" t="s">
        <v>26</v>
      </c>
      <c r="C23" s="41" t="s">
        <v>39</v>
      </c>
      <c r="D23" s="18">
        <v>20.638410568237305</v>
      </c>
      <c r="E23" s="45">
        <f>AVERAGE(D23:D25)</f>
        <v>20.673679351806641</v>
      </c>
      <c r="F23" s="34">
        <f>AVERAGE(E23:E29)</f>
        <v>20.292851977878147</v>
      </c>
      <c r="G23" s="41">
        <f>F23-E23</f>
        <v>-0.38082737392849353</v>
      </c>
      <c r="H23" s="41">
        <f>2^G23</f>
        <v>0.76799702424836203</v>
      </c>
      <c r="I23" s="41">
        <f>H5</f>
        <v>0.90909278231560053</v>
      </c>
      <c r="J23" s="41">
        <f>H23/I23</f>
        <v>0.84479498593328872</v>
      </c>
      <c r="K23" s="41">
        <f>LOG(J23,2)</f>
        <v>-0.24332682291666607</v>
      </c>
      <c r="L23" s="41">
        <f>GEOMEAN(J23:J31)</f>
        <v>1</v>
      </c>
      <c r="M23" s="41">
        <f>LOG(L23,2)</f>
        <v>0</v>
      </c>
      <c r="N23" s="41">
        <f>_xlfn.STDEV.P(K23:K31)</f>
        <v>0.1974865222286345</v>
      </c>
      <c r="O23" s="41">
        <f>N23/SQRT(3)</f>
        <v>0.11401889677002515</v>
      </c>
      <c r="P23" s="41">
        <f>2^(M23-O23)</f>
        <v>0.9240104694540211</v>
      </c>
      <c r="Q23" s="41">
        <f>2^(M23+O23)</f>
        <v>1.0822388198597788</v>
      </c>
      <c r="R23" s="41">
        <f>L23-P23</f>
        <v>7.5989530545978901E-2</v>
      </c>
      <c r="S23" s="42">
        <f>Q23-L23</f>
        <v>8.2238819859778767E-2</v>
      </c>
    </row>
    <row r="24" spans="1:19" x14ac:dyDescent="0.3">
      <c r="A24" s="31"/>
      <c r="B24" s="34"/>
      <c r="C24" s="34"/>
      <c r="D24" s="19">
        <v>20.657655715942383</v>
      </c>
      <c r="E24" s="37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8"/>
    </row>
    <row r="25" spans="1:19" x14ac:dyDescent="0.3">
      <c r="A25" s="32"/>
      <c r="B25" s="34"/>
      <c r="C25" s="35"/>
      <c r="D25" s="20">
        <v>20.724971771240234</v>
      </c>
      <c r="E25" s="38"/>
      <c r="F25" s="34"/>
      <c r="G25" s="35"/>
      <c r="H25" s="35"/>
      <c r="I25" s="35"/>
      <c r="J25" s="35"/>
      <c r="K25" s="35"/>
      <c r="L25" s="34"/>
      <c r="M25" s="34"/>
      <c r="N25" s="34"/>
      <c r="O25" s="34"/>
      <c r="P25" s="34"/>
      <c r="Q25" s="34"/>
      <c r="R25" s="34"/>
      <c r="S25" s="28"/>
    </row>
    <row r="26" spans="1:19" x14ac:dyDescent="0.3">
      <c r="A26" s="30" t="s">
        <v>5</v>
      </c>
      <c r="B26" s="34"/>
      <c r="C26" s="33" t="s">
        <v>39</v>
      </c>
      <c r="D26" s="21">
        <v>19.692737579345703</v>
      </c>
      <c r="E26" s="36">
        <f>AVERAGE(D26:D28)</f>
        <v>19.728377024332683</v>
      </c>
      <c r="F26" s="34"/>
      <c r="G26" s="33">
        <f>F23-E26</f>
        <v>0.56447495354546362</v>
      </c>
      <c r="H26" s="33">
        <f>2^G26</f>
        <v>1.4788492070995842</v>
      </c>
      <c r="I26" s="33">
        <f>H8</f>
        <v>1.251872256952949</v>
      </c>
      <c r="J26" s="33">
        <f>H26/I26</f>
        <v>1.1813099930012796</v>
      </c>
      <c r="K26" s="33">
        <f>LOG(J26,2)</f>
        <v>0.24038759867350201</v>
      </c>
      <c r="L26" s="34"/>
      <c r="M26" s="34"/>
      <c r="N26" s="34"/>
      <c r="O26" s="34"/>
      <c r="P26" s="34"/>
      <c r="Q26" s="34"/>
      <c r="R26" s="34"/>
      <c r="S26" s="28"/>
    </row>
    <row r="27" spans="1:19" x14ac:dyDescent="0.3">
      <c r="A27" s="31"/>
      <c r="B27" s="34"/>
      <c r="C27" s="34"/>
      <c r="D27" s="19">
        <v>19.729467391967773</v>
      </c>
      <c r="E27" s="37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8"/>
    </row>
    <row r="28" spans="1:19" x14ac:dyDescent="0.3">
      <c r="A28" s="32"/>
      <c r="B28" s="34"/>
      <c r="C28" s="35"/>
      <c r="D28" s="20">
        <v>19.76292610168457</v>
      </c>
      <c r="E28" s="38"/>
      <c r="F28" s="34"/>
      <c r="G28" s="35"/>
      <c r="H28" s="35"/>
      <c r="I28" s="35"/>
      <c r="J28" s="35"/>
      <c r="K28" s="35"/>
      <c r="L28" s="34"/>
      <c r="M28" s="34"/>
      <c r="N28" s="34"/>
      <c r="O28" s="34"/>
      <c r="P28" s="34"/>
      <c r="Q28" s="34"/>
      <c r="R28" s="34"/>
      <c r="S28" s="28"/>
    </row>
    <row r="29" spans="1:19" x14ac:dyDescent="0.3">
      <c r="A29" s="30" t="s">
        <v>4</v>
      </c>
      <c r="B29" s="34"/>
      <c r="C29" s="34" t="s">
        <v>39</v>
      </c>
      <c r="D29" s="19">
        <v>20.431556701660156</v>
      </c>
      <c r="E29" s="34">
        <f>AVERAGE(D29:D31)</f>
        <v>20.476499557495117</v>
      </c>
      <c r="F29" s="34"/>
      <c r="G29" s="33">
        <f>F23-E29</f>
        <v>-0.18364757961697009</v>
      </c>
      <c r="H29" s="33">
        <f>2^G29</f>
        <v>0.88047406879195</v>
      </c>
      <c r="I29" s="33">
        <f>H11</f>
        <v>0.87868209179759504</v>
      </c>
      <c r="J29" s="33">
        <f>H29/I29</f>
        <v>1.002039391733464</v>
      </c>
      <c r="K29" s="33">
        <f>LOG(J29,2)</f>
        <v>2.9392242431640811E-3</v>
      </c>
      <c r="L29" s="34"/>
      <c r="M29" s="34"/>
      <c r="N29" s="34"/>
      <c r="O29" s="34"/>
      <c r="P29" s="34"/>
      <c r="Q29" s="34"/>
      <c r="R29" s="34"/>
      <c r="S29" s="28"/>
    </row>
    <row r="30" spans="1:19" x14ac:dyDescent="0.3">
      <c r="A30" s="31"/>
      <c r="B30" s="34"/>
      <c r="C30" s="34"/>
      <c r="D30" s="19">
        <v>20.467453002929688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28"/>
    </row>
    <row r="31" spans="1:19" x14ac:dyDescent="0.3">
      <c r="A31" s="32"/>
      <c r="B31" s="34"/>
      <c r="C31" s="35"/>
      <c r="D31" s="20">
        <v>20.530488967895508</v>
      </c>
      <c r="E31" s="35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3"/>
    </row>
    <row r="32" spans="1:19" x14ac:dyDescent="0.3">
      <c r="A32" s="30" t="s">
        <v>46</v>
      </c>
      <c r="B32" s="34"/>
      <c r="C32" s="33" t="s">
        <v>39</v>
      </c>
      <c r="D32" s="21">
        <v>24.465274810791016</v>
      </c>
      <c r="E32" s="36">
        <f>AVERAGE(D32:D34)</f>
        <v>24.551414489746094</v>
      </c>
      <c r="F32" s="34"/>
      <c r="G32" s="33">
        <f>F23-E32</f>
        <v>-4.2585625118679467</v>
      </c>
      <c r="H32" s="33">
        <f>2^G32</f>
        <v>5.2245025503743443E-2</v>
      </c>
      <c r="I32" s="33">
        <f>H14</f>
        <v>0.68348519255517071</v>
      </c>
      <c r="J32" s="33">
        <f>H32/I32</f>
        <v>7.6439147581864028E-2</v>
      </c>
      <c r="K32" s="33">
        <f>LOG(J32,2)</f>
        <v>-3.7095444997151703</v>
      </c>
      <c r="L32" s="34">
        <f>GEOMEAN(J32:J40)</f>
        <v>0.1187217013449985</v>
      </c>
      <c r="M32" s="34">
        <f>LOG(L32,2)</f>
        <v>-3.0743444230821408</v>
      </c>
      <c r="N32" s="34">
        <f>_xlfn.STDEV.P(K32:K40)</f>
        <v>0.49143640510307585</v>
      </c>
      <c r="O32" s="34">
        <f>N32/SQRT(3)</f>
        <v>0.28373094077584282</v>
      </c>
      <c r="P32" s="34">
        <f>2^(M32-O32)</f>
        <v>9.7525590322897884E-2</v>
      </c>
      <c r="Q32" s="34">
        <f>2^(M32+O32)</f>
        <v>0.14452455323350866</v>
      </c>
      <c r="R32" s="34">
        <f>L32-P32</f>
        <v>2.1196111022100617E-2</v>
      </c>
      <c r="S32" s="28">
        <f>Q32-L32</f>
        <v>2.5802851888510156E-2</v>
      </c>
    </row>
    <row r="33" spans="1:19" x14ac:dyDescent="0.3">
      <c r="A33" s="31"/>
      <c r="B33" s="34"/>
      <c r="C33" s="34"/>
      <c r="D33" s="19">
        <v>24.525100708007813</v>
      </c>
      <c r="E33" s="37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8"/>
    </row>
    <row r="34" spans="1:19" x14ac:dyDescent="0.3">
      <c r="A34" s="32"/>
      <c r="B34" s="34"/>
      <c r="C34" s="35"/>
      <c r="D34" s="20">
        <v>24.663867950439453</v>
      </c>
      <c r="E34" s="38"/>
      <c r="F34" s="34"/>
      <c r="G34" s="35"/>
      <c r="H34" s="35"/>
      <c r="I34" s="35"/>
      <c r="J34" s="35"/>
      <c r="K34" s="35"/>
      <c r="L34" s="34"/>
      <c r="M34" s="34"/>
      <c r="N34" s="34"/>
      <c r="O34" s="34"/>
      <c r="P34" s="34"/>
      <c r="Q34" s="34"/>
      <c r="R34" s="34"/>
      <c r="S34" s="28"/>
    </row>
    <row r="35" spans="1:19" x14ac:dyDescent="0.3">
      <c r="A35" s="30" t="s">
        <v>47</v>
      </c>
      <c r="B35" s="34"/>
      <c r="C35" s="33" t="s">
        <v>39</v>
      </c>
      <c r="D35" s="21">
        <v>22.940706253051758</v>
      </c>
      <c r="E35" s="36">
        <f>AVERAGE(D35:D37)</f>
        <v>23.05749003092448</v>
      </c>
      <c r="F35" s="34"/>
      <c r="G35" s="33">
        <f>F23-E35</f>
        <v>-2.7646380530463333</v>
      </c>
      <c r="H35" s="33">
        <f>2^G35</f>
        <v>0.14715025494713896</v>
      </c>
      <c r="I35" s="33">
        <f>H17</f>
        <v>1.178009022792708</v>
      </c>
      <c r="J35" s="33">
        <f>H35/I35</f>
        <v>0.12491437000905951</v>
      </c>
      <c r="K35" s="33">
        <f>LOG(J35,2)</f>
        <v>-3.0009886423746757</v>
      </c>
      <c r="L35" s="34"/>
      <c r="M35" s="34"/>
      <c r="N35" s="34"/>
      <c r="O35" s="34"/>
      <c r="P35" s="34"/>
      <c r="Q35" s="34"/>
      <c r="R35" s="34"/>
      <c r="S35" s="28"/>
    </row>
    <row r="36" spans="1:19" x14ac:dyDescent="0.3">
      <c r="A36" s="31"/>
      <c r="B36" s="34"/>
      <c r="C36" s="34"/>
      <c r="D36" s="19">
        <v>23.083835601806641</v>
      </c>
      <c r="E36" s="37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28"/>
    </row>
    <row r="37" spans="1:19" x14ac:dyDescent="0.3">
      <c r="A37" s="32"/>
      <c r="B37" s="34"/>
      <c r="C37" s="35"/>
      <c r="D37" s="20">
        <v>23.147928237915039</v>
      </c>
      <c r="E37" s="38"/>
      <c r="F37" s="34"/>
      <c r="G37" s="35"/>
      <c r="H37" s="35"/>
      <c r="I37" s="35"/>
      <c r="J37" s="35"/>
      <c r="K37" s="35"/>
      <c r="L37" s="34"/>
      <c r="M37" s="34"/>
      <c r="N37" s="34"/>
      <c r="O37" s="34"/>
      <c r="P37" s="34"/>
      <c r="Q37" s="34"/>
      <c r="R37" s="34"/>
      <c r="S37" s="28"/>
    </row>
    <row r="38" spans="1:19" x14ac:dyDescent="0.3">
      <c r="A38" s="31" t="s">
        <v>48</v>
      </c>
      <c r="B38" s="34"/>
      <c r="C38" s="34" t="s">
        <v>39</v>
      </c>
      <c r="D38" s="19">
        <v>22.964963912963867</v>
      </c>
      <c r="E38" s="34">
        <f>AVERAGE(D38:D40)</f>
        <v>23.048607508341473</v>
      </c>
      <c r="F38" s="34"/>
      <c r="G38" s="34">
        <f>F23-E38</f>
        <v>-2.7557555304633254</v>
      </c>
      <c r="H38" s="34">
        <f>2^G38</f>
        <v>0.14805903845914514</v>
      </c>
      <c r="I38" s="34">
        <f>H20</f>
        <v>0.84483680795394367</v>
      </c>
      <c r="J38" s="34">
        <f>H38/I38</f>
        <v>0.17525164276130425</v>
      </c>
      <c r="K38" s="34">
        <f>LOG(J38,2)</f>
        <v>-2.5125001271565761</v>
      </c>
      <c r="L38" s="34"/>
      <c r="M38" s="34"/>
      <c r="N38" s="34"/>
      <c r="O38" s="34"/>
      <c r="P38" s="34"/>
      <c r="Q38" s="34"/>
      <c r="R38" s="34"/>
      <c r="S38" s="28"/>
    </row>
    <row r="39" spans="1:19" x14ac:dyDescent="0.3">
      <c r="A39" s="31"/>
      <c r="B39" s="34"/>
      <c r="C39" s="34"/>
      <c r="D39" s="19">
        <v>23.039337158203125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8"/>
    </row>
    <row r="40" spans="1:19" ht="15" thickBot="1" x14ac:dyDescent="0.35">
      <c r="A40" s="40"/>
      <c r="B40" s="39"/>
      <c r="C40" s="39"/>
      <c r="D40" s="22">
        <v>23.141521453857422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29"/>
    </row>
    <row r="41" spans="1:19" ht="15" thickBot="1" x14ac:dyDescent="0.35">
      <c r="A41" s="1"/>
    </row>
    <row r="42" spans="1:19" ht="15" thickBot="1" x14ac:dyDescent="0.35">
      <c r="A42" s="4" t="s">
        <v>25</v>
      </c>
      <c r="B42" s="6" t="s">
        <v>28</v>
      </c>
      <c r="C42" s="6" t="s">
        <v>24</v>
      </c>
      <c r="D42" s="6" t="s">
        <v>23</v>
      </c>
      <c r="E42" s="6" t="s">
        <v>22</v>
      </c>
      <c r="F42" s="6" t="s">
        <v>21</v>
      </c>
      <c r="G42" s="6" t="s">
        <v>20</v>
      </c>
      <c r="H42" s="6" t="s">
        <v>19</v>
      </c>
      <c r="I42" s="6" t="s">
        <v>18</v>
      </c>
      <c r="J42" s="6" t="s">
        <v>17</v>
      </c>
      <c r="K42" s="13" t="s">
        <v>16</v>
      </c>
      <c r="L42" s="13" t="s">
        <v>15</v>
      </c>
      <c r="M42" s="13" t="s">
        <v>14</v>
      </c>
      <c r="N42" s="13" t="s">
        <v>13</v>
      </c>
      <c r="O42" s="13" t="s">
        <v>12</v>
      </c>
      <c r="P42" s="13" t="s">
        <v>11</v>
      </c>
      <c r="Q42" s="13" t="s">
        <v>10</v>
      </c>
      <c r="R42" s="13" t="s">
        <v>9</v>
      </c>
      <c r="S42" s="12" t="s">
        <v>8</v>
      </c>
    </row>
    <row r="43" spans="1:19" x14ac:dyDescent="0.3">
      <c r="A43" s="44" t="s">
        <v>6</v>
      </c>
      <c r="B43" s="41" t="s">
        <v>29</v>
      </c>
      <c r="C43" s="41" t="s">
        <v>7</v>
      </c>
      <c r="D43" s="18">
        <v>15.562652587890625</v>
      </c>
      <c r="E43" s="45">
        <f>AVERAGE(D43:D45)</f>
        <v>15.500337918599447</v>
      </c>
      <c r="F43" s="41">
        <f>AVERAGE(E43:E49)</f>
        <v>15.636822064717611</v>
      </c>
      <c r="G43" s="41">
        <f>F43-E43</f>
        <v>0.13648414611816406</v>
      </c>
      <c r="H43" s="41">
        <f>2^G43</f>
        <v>1.0992230379202388</v>
      </c>
      <c r="I43" s="41"/>
      <c r="J43" s="46"/>
      <c r="K43" s="46"/>
      <c r="L43" s="46"/>
      <c r="M43" s="46"/>
      <c r="N43" s="46"/>
      <c r="O43" s="46"/>
      <c r="P43" s="46"/>
      <c r="Q43" s="46"/>
      <c r="R43" s="46"/>
      <c r="S43" s="47"/>
    </row>
    <row r="44" spans="1:19" x14ac:dyDescent="0.3">
      <c r="A44" s="31"/>
      <c r="B44" s="34"/>
      <c r="C44" s="34"/>
      <c r="D44" s="19">
        <v>15.472575187683105</v>
      </c>
      <c r="E44" s="37"/>
      <c r="F44" s="34"/>
      <c r="G44" s="34"/>
      <c r="H44" s="34"/>
      <c r="I44" s="34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 x14ac:dyDescent="0.3">
      <c r="A45" s="32"/>
      <c r="B45" s="34"/>
      <c r="C45" s="35"/>
      <c r="D45" s="20">
        <v>15.465785980224609</v>
      </c>
      <c r="E45" s="38"/>
      <c r="F45" s="34"/>
      <c r="G45" s="35"/>
      <c r="H45" s="35"/>
      <c r="I45" s="34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x14ac:dyDescent="0.3">
      <c r="A46" s="30" t="s">
        <v>5</v>
      </c>
      <c r="B46" s="34"/>
      <c r="C46" s="33" t="s">
        <v>7</v>
      </c>
      <c r="D46" s="21">
        <v>15.506020545959473</v>
      </c>
      <c r="E46" s="36">
        <f>AVERAGE(D46:D48)</f>
        <v>15.465306917826334</v>
      </c>
      <c r="F46" s="34"/>
      <c r="G46" s="33">
        <f>F43-E46</f>
        <v>0.17151514689127723</v>
      </c>
      <c r="H46" s="33">
        <f>2^G46</f>
        <v>1.1262406640463116</v>
      </c>
      <c r="I46" s="34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x14ac:dyDescent="0.3">
      <c r="A47" s="31"/>
      <c r="B47" s="34"/>
      <c r="C47" s="34"/>
      <c r="D47" s="19">
        <v>15.497736930847168</v>
      </c>
      <c r="E47" s="37"/>
      <c r="F47" s="34"/>
      <c r="G47" s="34"/>
      <c r="H47" s="34"/>
      <c r="I47" s="34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1:19" x14ac:dyDescent="0.3">
      <c r="A48" s="32"/>
      <c r="B48" s="34"/>
      <c r="C48" s="35"/>
      <c r="D48" s="20">
        <v>15.392163276672363</v>
      </c>
      <c r="E48" s="38"/>
      <c r="F48" s="34"/>
      <c r="G48" s="35"/>
      <c r="H48" s="35"/>
      <c r="I48" s="34"/>
      <c r="J48" s="48"/>
      <c r="K48" s="48"/>
      <c r="L48" s="48"/>
      <c r="M48" s="48"/>
      <c r="N48" s="48"/>
      <c r="O48" s="48"/>
      <c r="P48" s="48"/>
      <c r="Q48" s="48"/>
      <c r="R48" s="48"/>
      <c r="S48" s="49"/>
    </row>
    <row r="49" spans="1:19" x14ac:dyDescent="0.3">
      <c r="A49" s="30" t="s">
        <v>4</v>
      </c>
      <c r="B49" s="34"/>
      <c r="C49" s="34" t="s">
        <v>7</v>
      </c>
      <c r="D49" s="19">
        <v>15.947280883789063</v>
      </c>
      <c r="E49" s="37">
        <f>AVERAGE(D49:D51)</f>
        <v>15.944821357727051</v>
      </c>
      <c r="F49" s="34"/>
      <c r="G49" s="33">
        <f>F43-E49</f>
        <v>-0.30799929300943951</v>
      </c>
      <c r="H49" s="33">
        <f>2^G49</f>
        <v>0.80776117345167353</v>
      </c>
      <c r="I49" s="34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 x14ac:dyDescent="0.3">
      <c r="A50" s="31"/>
      <c r="B50" s="34"/>
      <c r="C50" s="34"/>
      <c r="D50" s="19">
        <v>15.954977989196777</v>
      </c>
      <c r="E50" s="37"/>
      <c r="F50" s="34"/>
      <c r="G50" s="34"/>
      <c r="H50" s="34"/>
      <c r="I50" s="34"/>
      <c r="J50" s="48"/>
      <c r="K50" s="48"/>
      <c r="L50" s="48"/>
      <c r="M50" s="48"/>
      <c r="N50" s="48"/>
      <c r="O50" s="48"/>
      <c r="P50" s="48"/>
      <c r="Q50" s="48"/>
      <c r="R50" s="48"/>
      <c r="S50" s="49"/>
    </row>
    <row r="51" spans="1:19" x14ac:dyDescent="0.3">
      <c r="A51" s="32"/>
      <c r="B51" s="34"/>
      <c r="C51" s="35"/>
      <c r="D51" s="20">
        <v>15.932205200195313</v>
      </c>
      <c r="E51" s="38"/>
      <c r="F51" s="34"/>
      <c r="G51" s="35"/>
      <c r="H51" s="35"/>
      <c r="I51" s="34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x14ac:dyDescent="0.3">
      <c r="A52" s="30" t="s">
        <v>46</v>
      </c>
      <c r="B52" s="34"/>
      <c r="C52" s="33" t="s">
        <v>7</v>
      </c>
      <c r="D52" s="21">
        <v>15.2464599609375</v>
      </c>
      <c r="E52" s="36">
        <f>AVERAGE(D52:D54)</f>
        <v>15.242206891377768</v>
      </c>
      <c r="F52" s="34"/>
      <c r="G52" s="33">
        <f>F43-E52</f>
        <v>0.39461517333984375</v>
      </c>
      <c r="H52" s="33">
        <f>2^G52</f>
        <v>1.3145920571573544</v>
      </c>
      <c r="I52" s="34"/>
      <c r="J52" s="48"/>
      <c r="K52" s="48"/>
      <c r="L52" s="48"/>
      <c r="M52" s="48"/>
      <c r="N52" s="48"/>
      <c r="O52" s="48"/>
      <c r="P52" s="48"/>
      <c r="Q52" s="48"/>
      <c r="R52" s="48"/>
      <c r="S52" s="49"/>
    </row>
    <row r="53" spans="1:19" x14ac:dyDescent="0.3">
      <c r="A53" s="31"/>
      <c r="B53" s="34"/>
      <c r="C53" s="34"/>
      <c r="D53" s="19">
        <v>15.287687301635742</v>
      </c>
      <c r="E53" s="37"/>
      <c r="F53" s="34"/>
      <c r="G53" s="34"/>
      <c r="H53" s="34"/>
      <c r="I53" s="34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x14ac:dyDescent="0.3">
      <c r="A54" s="32"/>
      <c r="B54" s="34"/>
      <c r="C54" s="35"/>
      <c r="D54" s="20">
        <v>15.192473411560059</v>
      </c>
      <c r="E54" s="38"/>
      <c r="F54" s="34"/>
      <c r="G54" s="35"/>
      <c r="H54" s="35"/>
      <c r="I54" s="34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 x14ac:dyDescent="0.3">
      <c r="A55" s="30" t="s">
        <v>47</v>
      </c>
      <c r="B55" s="34"/>
      <c r="C55" s="33" t="s">
        <v>7</v>
      </c>
      <c r="D55" s="21">
        <v>15.52311897277832</v>
      </c>
      <c r="E55" s="36">
        <f>AVERAGE(D55:D57)</f>
        <v>15.585261980692545</v>
      </c>
      <c r="F55" s="34"/>
      <c r="G55" s="33">
        <f>F43-E55</f>
        <v>5.1560084025066288E-2</v>
      </c>
      <c r="H55" s="33">
        <f>2^G55</f>
        <v>1.0363850315545118</v>
      </c>
      <c r="I55" s="34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 x14ac:dyDescent="0.3">
      <c r="A56" s="31"/>
      <c r="B56" s="34"/>
      <c r="C56" s="34"/>
      <c r="D56" s="19">
        <v>15.669978141784668</v>
      </c>
      <c r="E56" s="37"/>
      <c r="F56" s="34"/>
      <c r="G56" s="34"/>
      <c r="H56" s="34"/>
      <c r="I56" s="34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1:19" x14ac:dyDescent="0.3">
      <c r="A57" s="32"/>
      <c r="B57" s="34"/>
      <c r="C57" s="35"/>
      <c r="D57" s="20">
        <v>15.562688827514648</v>
      </c>
      <c r="E57" s="38"/>
      <c r="F57" s="34"/>
      <c r="G57" s="35"/>
      <c r="H57" s="35"/>
      <c r="I57" s="34"/>
      <c r="J57" s="48"/>
      <c r="K57" s="48"/>
      <c r="L57" s="48"/>
      <c r="M57" s="48"/>
      <c r="N57" s="48"/>
      <c r="O57" s="48"/>
      <c r="P57" s="48"/>
      <c r="Q57" s="48"/>
      <c r="R57" s="48"/>
      <c r="S57" s="49"/>
    </row>
    <row r="58" spans="1:19" x14ac:dyDescent="0.3">
      <c r="A58" s="31" t="s">
        <v>48</v>
      </c>
      <c r="B58" s="34"/>
      <c r="C58" s="34" t="s">
        <v>7</v>
      </c>
      <c r="D58" s="19">
        <v>16.115692138671875</v>
      </c>
      <c r="E58" s="34">
        <f>AVERAGE(D58:D60)</f>
        <v>16.148507436116535</v>
      </c>
      <c r="F58" s="34"/>
      <c r="G58" s="34">
        <f>F43-E58</f>
        <v>-0.511685371398924</v>
      </c>
      <c r="H58" s="34">
        <f>2^G58</f>
        <v>0.701402573270969</v>
      </c>
      <c r="I58" s="34"/>
      <c r="J58" s="48"/>
      <c r="K58" s="48"/>
      <c r="L58" s="48"/>
      <c r="M58" s="48"/>
      <c r="N58" s="48"/>
      <c r="O58" s="48"/>
      <c r="P58" s="48"/>
      <c r="Q58" s="48"/>
      <c r="R58" s="48"/>
      <c r="S58" s="49"/>
    </row>
    <row r="59" spans="1:19" x14ac:dyDescent="0.3">
      <c r="A59" s="31"/>
      <c r="B59" s="34"/>
      <c r="C59" s="34"/>
      <c r="D59" s="19">
        <v>16.156637191772461</v>
      </c>
      <c r="E59" s="34"/>
      <c r="F59" s="34"/>
      <c r="G59" s="34"/>
      <c r="H59" s="34"/>
      <c r="I59" s="34"/>
      <c r="J59" s="48"/>
      <c r="K59" s="48"/>
      <c r="L59" s="48"/>
      <c r="M59" s="48"/>
      <c r="N59" s="48"/>
      <c r="O59" s="48"/>
      <c r="P59" s="48"/>
      <c r="Q59" s="48"/>
      <c r="R59" s="48"/>
      <c r="S59" s="49"/>
    </row>
    <row r="60" spans="1:19" ht="15" thickBot="1" x14ac:dyDescent="0.35">
      <c r="A60" s="40"/>
      <c r="B60" s="39"/>
      <c r="C60" s="39"/>
      <c r="D60" s="22">
        <v>16.173192977905273</v>
      </c>
      <c r="E60" s="39"/>
      <c r="F60" s="39"/>
      <c r="G60" s="39"/>
      <c r="H60" s="39"/>
      <c r="I60" s="39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1" spans="1:19" x14ac:dyDescent="0.3">
      <c r="A61" s="44" t="s">
        <v>6</v>
      </c>
      <c r="B61" s="34" t="s">
        <v>30</v>
      </c>
      <c r="C61" s="41" t="s">
        <v>39</v>
      </c>
      <c r="D61" s="18">
        <v>20.321699142456055</v>
      </c>
      <c r="E61" s="45">
        <f>AVERAGE(D61:D63)</f>
        <v>20.360152562459309</v>
      </c>
      <c r="F61" s="34">
        <f>AVERAGE(E61:E67)</f>
        <v>20.37502500745985</v>
      </c>
      <c r="G61" s="41">
        <f>F61-E61</f>
        <v>1.4872445000541745E-2</v>
      </c>
      <c r="H61" s="41">
        <f>2^G61</f>
        <v>1.0103621119895612</v>
      </c>
      <c r="I61" s="41">
        <f>H43</f>
        <v>1.0992230379202388</v>
      </c>
      <c r="J61" s="41">
        <f>H61/I61</f>
        <v>0.91916024058338064</v>
      </c>
      <c r="K61" s="41">
        <f>LOG(J61,2)</f>
        <v>-0.12161170111762236</v>
      </c>
      <c r="L61" s="41">
        <f>GEOMEAN(J61:J69)</f>
        <v>0.99999999999999878</v>
      </c>
      <c r="M61" s="41">
        <f>LOG(L61,2)</f>
        <v>-1.7618845770982058E-15</v>
      </c>
      <c r="N61" s="41">
        <f>_xlfn.STDEV.P(K61:K69)</f>
        <v>0.32901109324871491</v>
      </c>
      <c r="O61" s="41">
        <f>N61/SQRT(3)</f>
        <v>0.18995464325351863</v>
      </c>
      <c r="P61" s="41">
        <f>2^(M61-O61)</f>
        <v>0.87663328126969753</v>
      </c>
      <c r="Q61" s="41">
        <f>2^(M61+O61)</f>
        <v>1.1407278520747219</v>
      </c>
      <c r="R61" s="41">
        <f>L61-P61</f>
        <v>0.12336671873030125</v>
      </c>
      <c r="S61" s="42">
        <f>Q61-L61</f>
        <v>0.14072785207472316</v>
      </c>
    </row>
    <row r="62" spans="1:19" x14ac:dyDescent="0.3">
      <c r="A62" s="31"/>
      <c r="B62" s="34"/>
      <c r="C62" s="34"/>
      <c r="D62" s="19">
        <v>20.355377197265625</v>
      </c>
      <c r="E62" s="37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28"/>
    </row>
    <row r="63" spans="1:19" x14ac:dyDescent="0.3">
      <c r="A63" s="32"/>
      <c r="B63" s="34"/>
      <c r="C63" s="35"/>
      <c r="D63" s="20">
        <v>20.40338134765625</v>
      </c>
      <c r="E63" s="38"/>
      <c r="F63" s="34"/>
      <c r="G63" s="35"/>
      <c r="H63" s="35"/>
      <c r="I63" s="35"/>
      <c r="J63" s="35"/>
      <c r="K63" s="35"/>
      <c r="L63" s="34"/>
      <c r="M63" s="34"/>
      <c r="N63" s="34"/>
      <c r="O63" s="34"/>
      <c r="P63" s="34"/>
      <c r="Q63" s="34"/>
      <c r="R63" s="34"/>
      <c r="S63" s="28"/>
    </row>
    <row r="64" spans="1:19" x14ac:dyDescent="0.3">
      <c r="A64" s="30" t="s">
        <v>5</v>
      </c>
      <c r="B64" s="34"/>
      <c r="C64" s="33" t="s">
        <v>39</v>
      </c>
      <c r="D64" s="21">
        <v>20.514192581176758</v>
      </c>
      <c r="E64" s="34">
        <f>AVERAGE(D64:D66)</f>
        <v>20.531651814778645</v>
      </c>
      <c r="F64" s="34"/>
      <c r="G64" s="33">
        <f>F61-E64</f>
        <v>-0.15662680731879419</v>
      </c>
      <c r="H64" s="33">
        <f>2^G64</f>
        <v>0.8971201944181677</v>
      </c>
      <c r="I64" s="33">
        <f>H46</f>
        <v>1.1262406640463116</v>
      </c>
      <c r="J64" s="33">
        <f>H64/I64</f>
        <v>0.7965617146117161</v>
      </c>
      <c r="K64" s="33">
        <f>LOG(J64,2)</f>
        <v>-0.32814195421007142</v>
      </c>
      <c r="L64" s="34"/>
      <c r="M64" s="34"/>
      <c r="N64" s="34"/>
      <c r="O64" s="34"/>
      <c r="P64" s="34"/>
      <c r="Q64" s="34"/>
      <c r="R64" s="34"/>
      <c r="S64" s="28"/>
    </row>
    <row r="65" spans="1:19" x14ac:dyDescent="0.3">
      <c r="A65" s="31"/>
      <c r="B65" s="34"/>
      <c r="C65" s="34"/>
      <c r="D65" s="19">
        <v>20.539386749267578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28"/>
    </row>
    <row r="66" spans="1:19" x14ac:dyDescent="0.3">
      <c r="A66" s="32"/>
      <c r="B66" s="34"/>
      <c r="C66" s="35"/>
      <c r="D66" s="20">
        <v>20.541376113891602</v>
      </c>
      <c r="E66" s="35"/>
      <c r="F66" s="34"/>
      <c r="G66" s="35"/>
      <c r="H66" s="35"/>
      <c r="I66" s="35"/>
      <c r="J66" s="35"/>
      <c r="K66" s="35"/>
      <c r="L66" s="34"/>
      <c r="M66" s="34"/>
      <c r="N66" s="34"/>
      <c r="O66" s="34"/>
      <c r="P66" s="34"/>
      <c r="Q66" s="34"/>
      <c r="R66" s="34"/>
      <c r="S66" s="28"/>
    </row>
    <row r="67" spans="1:19" x14ac:dyDescent="0.3">
      <c r="A67" s="30" t="s">
        <v>4</v>
      </c>
      <c r="B67" s="34"/>
      <c r="C67" s="34" t="s">
        <v>39</v>
      </c>
      <c r="D67" s="19">
        <v>20.178346633911133</v>
      </c>
      <c r="E67" s="33">
        <f>AVERAGE(D67:D69)</f>
        <v>20.233270645141602</v>
      </c>
      <c r="F67" s="34"/>
      <c r="G67" s="33">
        <f>F61-E67</f>
        <v>0.14175436231824889</v>
      </c>
      <c r="H67" s="33">
        <f>2^G67</f>
        <v>1.1032458820227455</v>
      </c>
      <c r="I67" s="33">
        <f>H49</f>
        <v>0.80776117345167353</v>
      </c>
      <c r="J67" s="33">
        <f>H67/I67</f>
        <v>1.3658070210386883</v>
      </c>
      <c r="K67" s="33">
        <f>LOG(J67,2)</f>
        <v>0.44975365532768852</v>
      </c>
      <c r="L67" s="34"/>
      <c r="M67" s="34"/>
      <c r="N67" s="34"/>
      <c r="O67" s="34"/>
      <c r="P67" s="34"/>
      <c r="Q67" s="34"/>
      <c r="R67" s="34"/>
      <c r="S67" s="28"/>
    </row>
    <row r="68" spans="1:19" x14ac:dyDescent="0.3">
      <c r="A68" s="31"/>
      <c r="B68" s="34"/>
      <c r="C68" s="34"/>
      <c r="D68" s="19">
        <v>20.216442108154297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28"/>
    </row>
    <row r="69" spans="1:19" x14ac:dyDescent="0.3">
      <c r="A69" s="32"/>
      <c r="B69" s="34"/>
      <c r="C69" s="35"/>
      <c r="D69" s="20">
        <v>20.305023193359375</v>
      </c>
      <c r="E69" s="35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43"/>
    </row>
    <row r="70" spans="1:19" x14ac:dyDescent="0.3">
      <c r="A70" s="30" t="s">
        <v>46</v>
      </c>
      <c r="B70" s="34"/>
      <c r="C70" s="33" t="s">
        <v>39</v>
      </c>
      <c r="D70" s="21">
        <v>22.985363006591797</v>
      </c>
      <c r="E70" s="36">
        <f>AVERAGE(D70:D72)</f>
        <v>23.06958834330241</v>
      </c>
      <c r="F70" s="34"/>
      <c r="G70" s="33">
        <f>F61-E70</f>
        <v>-2.6945633358425596</v>
      </c>
      <c r="H70" s="33">
        <f>2^G70</f>
        <v>0.15447407762567358</v>
      </c>
      <c r="I70" s="33">
        <f>H52</f>
        <v>1.3145920571573544</v>
      </c>
      <c r="J70" s="33">
        <f>H70/I70</f>
        <v>0.11750723487536127</v>
      </c>
      <c r="K70" s="33">
        <f>LOG(J70,2)</f>
        <v>-3.0891785091824029</v>
      </c>
      <c r="L70" s="34">
        <f>GEOMEAN(J70:J78)</f>
        <v>0.19465998192188042</v>
      </c>
      <c r="M70" s="34">
        <f>LOG(L70,2)</f>
        <v>-2.360971768697107</v>
      </c>
      <c r="N70" s="34">
        <f>_xlfn.STDEV.P(K70:K78)</f>
        <v>0.51771177947852065</v>
      </c>
      <c r="O70" s="34">
        <f>N70/SQRT(3)</f>
        <v>0.29890103524456407</v>
      </c>
      <c r="P70" s="34">
        <f>2^(M70-O70)</f>
        <v>0.1582335243832248</v>
      </c>
      <c r="Q70" s="34">
        <f>2^(M70+O70)</f>
        <v>0.23947206326552625</v>
      </c>
      <c r="R70" s="34">
        <f>L70-P70</f>
        <v>3.6426457538655616E-2</v>
      </c>
      <c r="S70" s="28">
        <f>Q70-L70</f>
        <v>4.4812081343645838E-2</v>
      </c>
    </row>
    <row r="71" spans="1:19" x14ac:dyDescent="0.3">
      <c r="A71" s="31"/>
      <c r="B71" s="34"/>
      <c r="C71" s="34"/>
      <c r="D71" s="19">
        <v>23.078716278076172</v>
      </c>
      <c r="E71" s="37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28"/>
    </row>
    <row r="72" spans="1:19" x14ac:dyDescent="0.3">
      <c r="A72" s="32"/>
      <c r="B72" s="34"/>
      <c r="C72" s="35"/>
      <c r="D72" s="20">
        <v>23.144685745239258</v>
      </c>
      <c r="E72" s="38"/>
      <c r="F72" s="34"/>
      <c r="G72" s="35"/>
      <c r="H72" s="35"/>
      <c r="I72" s="35"/>
      <c r="J72" s="35"/>
      <c r="K72" s="35"/>
      <c r="L72" s="34"/>
      <c r="M72" s="34"/>
      <c r="N72" s="34"/>
      <c r="O72" s="34"/>
      <c r="P72" s="34"/>
      <c r="Q72" s="34"/>
      <c r="R72" s="34"/>
      <c r="S72" s="28"/>
    </row>
    <row r="73" spans="1:19" x14ac:dyDescent="0.3">
      <c r="A73" s="30" t="s">
        <v>47</v>
      </c>
      <c r="B73" s="34"/>
      <c r="C73" s="33" t="s">
        <v>39</v>
      </c>
      <c r="D73" s="21">
        <v>22.318880081176758</v>
      </c>
      <c r="E73" s="36">
        <f>AVERAGE(D73:D75)</f>
        <v>22.386093775431316</v>
      </c>
      <c r="F73" s="34"/>
      <c r="G73" s="33">
        <f>F61-E73</f>
        <v>-2.0110687679714658</v>
      </c>
      <c r="H73" s="33">
        <f>2^G73</f>
        <v>0.2480892678858064</v>
      </c>
      <c r="I73" s="33">
        <f>H55</f>
        <v>1.0363850315545118</v>
      </c>
      <c r="J73" s="33">
        <f>H73/I73</f>
        <v>0.23937943942869211</v>
      </c>
      <c r="K73" s="33">
        <f>LOG(J73,2)</f>
        <v>-2.0626288519965317</v>
      </c>
      <c r="L73" s="34"/>
      <c r="M73" s="34"/>
      <c r="N73" s="34"/>
      <c r="O73" s="34"/>
      <c r="P73" s="34"/>
      <c r="Q73" s="34"/>
      <c r="R73" s="34"/>
      <c r="S73" s="28"/>
    </row>
    <row r="74" spans="1:19" x14ac:dyDescent="0.3">
      <c r="A74" s="31"/>
      <c r="B74" s="34"/>
      <c r="C74" s="34"/>
      <c r="D74" s="19">
        <v>22.408805847167969</v>
      </c>
      <c r="E74" s="37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28"/>
    </row>
    <row r="75" spans="1:19" x14ac:dyDescent="0.3">
      <c r="A75" s="32"/>
      <c r="B75" s="34"/>
      <c r="C75" s="35"/>
      <c r="D75" s="20">
        <v>22.430595397949219</v>
      </c>
      <c r="E75" s="38"/>
      <c r="F75" s="34"/>
      <c r="G75" s="35"/>
      <c r="H75" s="35"/>
      <c r="I75" s="35"/>
      <c r="J75" s="35"/>
      <c r="K75" s="35"/>
      <c r="L75" s="34"/>
      <c r="M75" s="34"/>
      <c r="N75" s="34"/>
      <c r="O75" s="34"/>
      <c r="P75" s="34"/>
      <c r="Q75" s="34"/>
      <c r="R75" s="34"/>
      <c r="S75" s="28"/>
    </row>
    <row r="76" spans="1:19" x14ac:dyDescent="0.3">
      <c r="A76" s="31" t="s">
        <v>48</v>
      </c>
      <c r="B76" s="34"/>
      <c r="C76" s="34" t="s">
        <v>39</v>
      </c>
      <c r="D76" s="19">
        <v>22.686599731445313</v>
      </c>
      <c r="E76" s="34">
        <f>AVERAGE(D76:D78)</f>
        <v>22.81781832377116</v>
      </c>
      <c r="F76" s="34"/>
      <c r="G76" s="34">
        <f>F61-E76</f>
        <v>-2.4427933163113096</v>
      </c>
      <c r="H76" s="34">
        <f>2^G76</f>
        <v>0.18392719116159462</v>
      </c>
      <c r="I76" s="34">
        <f>H58</f>
        <v>0.701402573270969</v>
      </c>
      <c r="J76" s="34">
        <f>H76/I76</f>
        <v>0.26222771083353158</v>
      </c>
      <c r="K76" s="34">
        <f>LOG(J76,2)</f>
        <v>-1.9311079449123856</v>
      </c>
      <c r="L76" s="34"/>
      <c r="M76" s="34"/>
      <c r="N76" s="34"/>
      <c r="O76" s="34"/>
      <c r="P76" s="34"/>
      <c r="Q76" s="34"/>
      <c r="R76" s="34"/>
      <c r="S76" s="28"/>
    </row>
    <row r="77" spans="1:19" x14ac:dyDescent="0.3">
      <c r="A77" s="31"/>
      <c r="B77" s="34"/>
      <c r="C77" s="34"/>
      <c r="D77" s="19">
        <v>22.867353439331055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28"/>
    </row>
    <row r="78" spans="1:19" ht="15" thickBot="1" x14ac:dyDescent="0.35">
      <c r="A78" s="40"/>
      <c r="B78" s="39"/>
      <c r="C78" s="39"/>
      <c r="D78" s="22">
        <v>22.899501800537109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29"/>
    </row>
    <row r="79" spans="1:19" ht="15" thickBot="1" x14ac:dyDescent="0.35">
      <c r="A79" s="14"/>
      <c r="B79" s="14"/>
      <c r="C79" s="14"/>
      <c r="D79" s="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5" thickBot="1" x14ac:dyDescent="0.35">
      <c r="A80" s="4" t="s">
        <v>25</v>
      </c>
      <c r="B80" s="6" t="s">
        <v>28</v>
      </c>
      <c r="C80" s="6" t="s">
        <v>24</v>
      </c>
      <c r="D80" s="6" t="s">
        <v>23</v>
      </c>
      <c r="E80" s="6" t="s">
        <v>22</v>
      </c>
      <c r="F80" s="6" t="s">
        <v>21</v>
      </c>
      <c r="G80" s="6" t="s">
        <v>20</v>
      </c>
      <c r="H80" s="6" t="s">
        <v>19</v>
      </c>
      <c r="I80" s="6" t="s">
        <v>18</v>
      </c>
      <c r="J80" s="6" t="s">
        <v>17</v>
      </c>
      <c r="K80" s="13" t="s">
        <v>16</v>
      </c>
      <c r="L80" s="13" t="s">
        <v>15</v>
      </c>
      <c r="M80" s="13" t="s">
        <v>14</v>
      </c>
      <c r="N80" s="13" t="s">
        <v>13</v>
      </c>
      <c r="O80" s="13" t="s">
        <v>12</v>
      </c>
      <c r="P80" s="13" t="s">
        <v>11</v>
      </c>
      <c r="Q80" s="13" t="s">
        <v>10</v>
      </c>
      <c r="R80" s="13" t="s">
        <v>9</v>
      </c>
      <c r="S80" s="12" t="s">
        <v>8</v>
      </c>
    </row>
    <row r="81" spans="1:19" x14ac:dyDescent="0.3">
      <c r="A81" s="44" t="s">
        <v>6</v>
      </c>
      <c r="B81" s="41" t="s">
        <v>31</v>
      </c>
      <c r="C81" s="41" t="s">
        <v>7</v>
      </c>
      <c r="D81" s="15">
        <v>15.500072479248047</v>
      </c>
      <c r="E81" s="45">
        <f>AVERAGE(D81:D83)</f>
        <v>15.499543190002441</v>
      </c>
      <c r="F81" s="41">
        <f>AVERAGE(E81:E87)</f>
        <v>15.602589077419703</v>
      </c>
      <c r="G81" s="41">
        <f>F81-E81</f>
        <v>0.10304588741726128</v>
      </c>
      <c r="H81" s="41">
        <f>2^G81</f>
        <v>1.0740386327378322</v>
      </c>
      <c r="I81" s="41"/>
      <c r="J81" s="46"/>
      <c r="K81" s="46"/>
      <c r="L81" s="46"/>
      <c r="M81" s="46"/>
      <c r="N81" s="46"/>
      <c r="O81" s="46"/>
      <c r="P81" s="46"/>
      <c r="Q81" s="46"/>
      <c r="R81" s="46"/>
      <c r="S81" s="47"/>
    </row>
    <row r="82" spans="1:19" x14ac:dyDescent="0.3">
      <c r="A82" s="31"/>
      <c r="B82" s="34"/>
      <c r="C82" s="34"/>
      <c r="D82" s="16">
        <v>15.500534057617188</v>
      </c>
      <c r="E82" s="37"/>
      <c r="F82" s="34"/>
      <c r="G82" s="34"/>
      <c r="H82" s="34"/>
      <c r="I82" s="34"/>
      <c r="J82" s="48"/>
      <c r="K82" s="48"/>
      <c r="L82" s="48"/>
      <c r="M82" s="48"/>
      <c r="N82" s="48"/>
      <c r="O82" s="48"/>
      <c r="P82" s="48"/>
      <c r="Q82" s="48"/>
      <c r="R82" s="48"/>
      <c r="S82" s="49"/>
    </row>
    <row r="83" spans="1:19" x14ac:dyDescent="0.3">
      <c r="A83" s="32"/>
      <c r="B83" s="34"/>
      <c r="C83" s="35"/>
      <c r="D83" s="17">
        <v>15.49802303314209</v>
      </c>
      <c r="E83" s="38"/>
      <c r="F83" s="34"/>
      <c r="G83" s="35"/>
      <c r="H83" s="35"/>
      <c r="I83" s="34"/>
      <c r="J83" s="48"/>
      <c r="K83" s="48"/>
      <c r="L83" s="48"/>
      <c r="M83" s="48"/>
      <c r="N83" s="48"/>
      <c r="O83" s="48"/>
      <c r="P83" s="48"/>
      <c r="Q83" s="48"/>
      <c r="R83" s="48"/>
      <c r="S83" s="49"/>
    </row>
    <row r="84" spans="1:19" x14ac:dyDescent="0.3">
      <c r="A84" s="30" t="s">
        <v>5</v>
      </c>
      <c r="B84" s="34"/>
      <c r="C84" s="33" t="s">
        <v>7</v>
      </c>
      <c r="D84" s="23">
        <v>15.533835411071777</v>
      </c>
      <c r="E84" s="34">
        <f>AVERAGE(D84:D86)</f>
        <v>15.526670138041178</v>
      </c>
      <c r="F84" s="34"/>
      <c r="G84" s="33">
        <f>F81-E84</f>
        <v>7.5918939378524897E-2</v>
      </c>
      <c r="H84" s="33">
        <f>2^G84</f>
        <v>1.0540321987817241</v>
      </c>
      <c r="I84" s="34"/>
      <c r="J84" s="48"/>
      <c r="K84" s="48"/>
      <c r="L84" s="48"/>
      <c r="M84" s="48"/>
      <c r="N84" s="48"/>
      <c r="O84" s="48"/>
      <c r="P84" s="48"/>
      <c r="Q84" s="48"/>
      <c r="R84" s="48"/>
      <c r="S84" s="49"/>
    </row>
    <row r="85" spans="1:19" x14ac:dyDescent="0.3">
      <c r="A85" s="31"/>
      <c r="B85" s="34"/>
      <c r="C85" s="34"/>
      <c r="D85" s="16">
        <v>15.511554718017578</v>
      </c>
      <c r="E85" s="34"/>
      <c r="F85" s="34"/>
      <c r="G85" s="34"/>
      <c r="H85" s="34"/>
      <c r="I85" s="34"/>
      <c r="J85" s="48"/>
      <c r="K85" s="48"/>
      <c r="L85" s="48"/>
      <c r="M85" s="48"/>
      <c r="N85" s="48"/>
      <c r="O85" s="48"/>
      <c r="P85" s="48"/>
      <c r="Q85" s="48"/>
      <c r="R85" s="48"/>
      <c r="S85" s="49"/>
    </row>
    <row r="86" spans="1:19" x14ac:dyDescent="0.3">
      <c r="A86" s="32"/>
      <c r="B86" s="34"/>
      <c r="C86" s="35"/>
      <c r="D86" s="17">
        <v>15.53462028503418</v>
      </c>
      <c r="E86" s="35"/>
      <c r="F86" s="34"/>
      <c r="G86" s="35"/>
      <c r="H86" s="35"/>
      <c r="I86" s="34"/>
      <c r="J86" s="48"/>
      <c r="K86" s="48"/>
      <c r="L86" s="48"/>
      <c r="M86" s="48"/>
      <c r="N86" s="48"/>
      <c r="O86" s="48"/>
      <c r="P86" s="48"/>
      <c r="Q86" s="48"/>
      <c r="R86" s="48"/>
      <c r="S86" s="49"/>
    </row>
    <row r="87" spans="1:19" x14ac:dyDescent="0.3">
      <c r="A87" s="30" t="s">
        <v>4</v>
      </c>
      <c r="B87" s="34"/>
      <c r="C87" s="34" t="s">
        <v>7</v>
      </c>
      <c r="D87" s="2">
        <v>15.811101913452148</v>
      </c>
      <c r="E87" s="33">
        <f>AVERAGE(D87:D89)</f>
        <v>15.781553904215494</v>
      </c>
      <c r="F87" s="34"/>
      <c r="G87" s="33">
        <f>F81-E87</f>
        <v>-0.17896482679579151</v>
      </c>
      <c r="H87" s="33">
        <f>2^G87</f>
        <v>0.8833365871480775</v>
      </c>
      <c r="I87" s="34"/>
      <c r="J87" s="48"/>
      <c r="K87" s="48"/>
      <c r="L87" s="48"/>
      <c r="M87" s="48"/>
      <c r="N87" s="48"/>
      <c r="O87" s="48"/>
      <c r="P87" s="48"/>
      <c r="Q87" s="48"/>
      <c r="R87" s="48"/>
      <c r="S87" s="49"/>
    </row>
    <row r="88" spans="1:19" x14ac:dyDescent="0.3">
      <c r="A88" s="31"/>
      <c r="B88" s="34"/>
      <c r="C88" s="34"/>
      <c r="D88">
        <v>15.784104347229004</v>
      </c>
      <c r="E88" s="34"/>
      <c r="F88" s="34"/>
      <c r="G88" s="34"/>
      <c r="H88" s="34"/>
      <c r="I88" s="34"/>
      <c r="J88" s="48"/>
      <c r="K88" s="48"/>
      <c r="L88" s="48"/>
      <c r="M88" s="48"/>
      <c r="N88" s="48"/>
      <c r="O88" s="48"/>
      <c r="P88" s="48"/>
      <c r="Q88" s="48"/>
      <c r="R88" s="48"/>
      <c r="S88" s="49"/>
    </row>
    <row r="89" spans="1:19" x14ac:dyDescent="0.3">
      <c r="A89" s="32"/>
      <c r="B89" s="34"/>
      <c r="C89" s="35"/>
      <c r="D89" s="5">
        <v>15.749455451965332</v>
      </c>
      <c r="E89" s="35"/>
      <c r="F89" s="34"/>
      <c r="G89" s="35"/>
      <c r="H89" s="35"/>
      <c r="I89" s="34"/>
      <c r="J89" s="48"/>
      <c r="K89" s="48"/>
      <c r="L89" s="48"/>
      <c r="M89" s="48"/>
      <c r="N89" s="48"/>
      <c r="O89" s="48"/>
      <c r="P89" s="48"/>
      <c r="Q89" s="48"/>
      <c r="R89" s="48"/>
      <c r="S89" s="49"/>
    </row>
    <row r="90" spans="1:19" x14ac:dyDescent="0.3">
      <c r="A90" s="30" t="s">
        <v>46</v>
      </c>
      <c r="B90" s="34"/>
      <c r="C90" s="33" t="s">
        <v>7</v>
      </c>
      <c r="D90" s="23">
        <v>15.08895206451416</v>
      </c>
      <c r="E90" s="36">
        <f>AVERAGE(D90:D92)</f>
        <v>15.192024548848471</v>
      </c>
      <c r="F90" s="34"/>
      <c r="G90" s="33">
        <f>F81-E90</f>
        <v>0.41056452857123205</v>
      </c>
      <c r="H90" s="33">
        <f>2^G90</f>
        <v>1.3292058324344258</v>
      </c>
      <c r="I90" s="34"/>
      <c r="J90" s="48"/>
      <c r="K90" s="48"/>
      <c r="L90" s="48"/>
      <c r="M90" s="48"/>
      <c r="N90" s="48"/>
      <c r="O90" s="48"/>
      <c r="P90" s="48"/>
      <c r="Q90" s="48"/>
      <c r="R90" s="48"/>
      <c r="S90" s="49"/>
    </row>
    <row r="91" spans="1:19" x14ac:dyDescent="0.3">
      <c r="A91" s="31"/>
      <c r="B91" s="34"/>
      <c r="C91" s="34"/>
      <c r="D91" s="16">
        <v>15.213130950927734</v>
      </c>
      <c r="E91" s="37"/>
      <c r="F91" s="34"/>
      <c r="G91" s="34"/>
      <c r="H91" s="34"/>
      <c r="I91" s="34"/>
      <c r="J91" s="48"/>
      <c r="K91" s="48"/>
      <c r="L91" s="48"/>
      <c r="M91" s="48"/>
      <c r="N91" s="48"/>
      <c r="O91" s="48"/>
      <c r="P91" s="48"/>
      <c r="Q91" s="48"/>
      <c r="R91" s="48"/>
      <c r="S91" s="49"/>
    </row>
    <row r="92" spans="1:19" x14ac:dyDescent="0.3">
      <c r="A92" s="32"/>
      <c r="B92" s="34"/>
      <c r="C92" s="35"/>
      <c r="D92" s="17">
        <v>15.273990631103516</v>
      </c>
      <c r="E92" s="38"/>
      <c r="F92" s="34"/>
      <c r="G92" s="35"/>
      <c r="H92" s="35"/>
      <c r="I92" s="34"/>
      <c r="J92" s="48"/>
      <c r="K92" s="48"/>
      <c r="L92" s="48"/>
      <c r="M92" s="48"/>
      <c r="N92" s="48"/>
      <c r="O92" s="48"/>
      <c r="P92" s="48"/>
      <c r="Q92" s="48"/>
      <c r="R92" s="48"/>
      <c r="S92" s="49"/>
    </row>
    <row r="93" spans="1:19" x14ac:dyDescent="0.3">
      <c r="A93" s="30" t="s">
        <v>47</v>
      </c>
      <c r="B93" s="34"/>
      <c r="C93" s="33" t="s">
        <v>7</v>
      </c>
      <c r="D93" s="23">
        <v>15.334277153015137</v>
      </c>
      <c r="E93" s="36">
        <f>AVERAGE(D93:D95)</f>
        <v>15.406607309977213</v>
      </c>
      <c r="F93" s="34"/>
      <c r="G93" s="33">
        <f>F81-E93</f>
        <v>0.19598176744248974</v>
      </c>
      <c r="H93" s="33">
        <f>2^G93</f>
        <v>1.1455034211926416</v>
      </c>
      <c r="I93" s="34"/>
      <c r="J93" s="48"/>
      <c r="K93" s="48"/>
      <c r="L93" s="48"/>
      <c r="M93" s="48"/>
      <c r="N93" s="48"/>
      <c r="O93" s="48"/>
      <c r="P93" s="48"/>
      <c r="Q93" s="48"/>
      <c r="R93" s="48"/>
      <c r="S93" s="49"/>
    </row>
    <row r="94" spans="1:19" x14ac:dyDescent="0.3">
      <c r="A94" s="31"/>
      <c r="B94" s="34"/>
      <c r="C94" s="34"/>
      <c r="D94" s="16">
        <v>15.45826244354248</v>
      </c>
      <c r="E94" s="37"/>
      <c r="F94" s="34"/>
      <c r="G94" s="34"/>
      <c r="H94" s="34"/>
      <c r="I94" s="34"/>
      <c r="J94" s="48"/>
      <c r="K94" s="48"/>
      <c r="L94" s="48"/>
      <c r="M94" s="48"/>
      <c r="N94" s="48"/>
      <c r="O94" s="48"/>
      <c r="P94" s="48"/>
      <c r="Q94" s="48"/>
      <c r="R94" s="48"/>
      <c r="S94" s="49"/>
    </row>
    <row r="95" spans="1:19" x14ac:dyDescent="0.3">
      <c r="A95" s="32"/>
      <c r="B95" s="34"/>
      <c r="C95" s="35"/>
      <c r="D95" s="17">
        <v>15.427282333374023</v>
      </c>
      <c r="E95" s="38"/>
      <c r="F95" s="34"/>
      <c r="G95" s="35"/>
      <c r="H95" s="35"/>
      <c r="I95" s="34"/>
      <c r="J95" s="48"/>
      <c r="K95" s="48"/>
      <c r="L95" s="48"/>
      <c r="M95" s="48"/>
      <c r="N95" s="48"/>
      <c r="O95" s="48"/>
      <c r="P95" s="48"/>
      <c r="Q95" s="48"/>
      <c r="R95" s="48"/>
      <c r="S95" s="49"/>
    </row>
    <row r="96" spans="1:19" x14ac:dyDescent="0.3">
      <c r="A96" s="31" t="s">
        <v>48</v>
      </c>
      <c r="B96" s="34"/>
      <c r="C96" s="34" t="s">
        <v>7</v>
      </c>
      <c r="D96">
        <v>15.907752990722656</v>
      </c>
      <c r="E96" s="34">
        <f>AVERAGE(D96:D98)</f>
        <v>15.920271237691244</v>
      </c>
      <c r="F96" s="34"/>
      <c r="G96" s="34">
        <f>F81-E96</f>
        <v>-0.31768216027154139</v>
      </c>
      <c r="H96" s="34">
        <f>2^G96</f>
        <v>0.80235791412284752</v>
      </c>
      <c r="I96" s="34"/>
      <c r="J96" s="48"/>
      <c r="K96" s="48"/>
      <c r="L96" s="48"/>
      <c r="M96" s="48"/>
      <c r="N96" s="48"/>
      <c r="O96" s="48"/>
      <c r="P96" s="48"/>
      <c r="Q96" s="48"/>
      <c r="R96" s="48"/>
      <c r="S96" s="49"/>
    </row>
    <row r="97" spans="1:19" x14ac:dyDescent="0.3">
      <c r="A97" s="31"/>
      <c r="B97" s="34"/>
      <c r="C97" s="34"/>
      <c r="D97">
        <v>15.928896903991699</v>
      </c>
      <c r="E97" s="34"/>
      <c r="F97" s="34"/>
      <c r="G97" s="34"/>
      <c r="H97" s="34"/>
      <c r="I97" s="34"/>
      <c r="J97" s="48"/>
      <c r="K97" s="48"/>
      <c r="L97" s="48"/>
      <c r="M97" s="48"/>
      <c r="N97" s="48"/>
      <c r="O97" s="48"/>
      <c r="P97" s="48"/>
      <c r="Q97" s="48"/>
      <c r="R97" s="48"/>
      <c r="S97" s="49"/>
    </row>
    <row r="98" spans="1:19" ht="15" thickBot="1" x14ac:dyDescent="0.35">
      <c r="A98" s="40"/>
      <c r="B98" s="39"/>
      <c r="C98" s="39"/>
      <c r="D98" s="3">
        <v>15.924163818359375</v>
      </c>
      <c r="E98" s="39"/>
      <c r="F98" s="39"/>
      <c r="G98" s="39"/>
      <c r="H98" s="39"/>
      <c r="I98" s="39"/>
      <c r="J98" s="50"/>
      <c r="K98" s="50"/>
      <c r="L98" s="50"/>
      <c r="M98" s="50"/>
      <c r="N98" s="50"/>
      <c r="O98" s="50"/>
      <c r="P98" s="50"/>
      <c r="Q98" s="50"/>
      <c r="R98" s="50"/>
      <c r="S98" s="51"/>
    </row>
    <row r="99" spans="1:19" x14ac:dyDescent="0.3">
      <c r="A99" s="44" t="s">
        <v>6</v>
      </c>
      <c r="B99" s="34" t="s">
        <v>32</v>
      </c>
      <c r="C99" s="41" t="s">
        <v>39</v>
      </c>
      <c r="D99" s="18">
        <v>19.990036010742188</v>
      </c>
      <c r="E99" s="45">
        <f>AVERAGE(D99:D101)</f>
        <v>20.04905891418457</v>
      </c>
      <c r="F99" s="34">
        <f>AVERAGE(E99:E105)</f>
        <v>20.145561430189346</v>
      </c>
      <c r="G99" s="41">
        <f>F99-E99</f>
        <v>9.6502516004775885E-2</v>
      </c>
      <c r="H99" s="41">
        <f>2^G99</f>
        <v>1.0691783399413537</v>
      </c>
      <c r="I99" s="41">
        <f>H81</f>
        <v>1.0740386327378322</v>
      </c>
      <c r="J99" s="41">
        <f>H99/I99</f>
        <v>0.99547475049003675</v>
      </c>
      <c r="K99" s="41">
        <f>LOG(J99,2)</f>
        <v>-6.5433714124852665E-3</v>
      </c>
      <c r="L99" s="41">
        <f>GEOMEAN(J99:J107)</f>
        <v>1.000000000000002</v>
      </c>
      <c r="M99" s="41">
        <f>LOG(L99,2)</f>
        <v>2.8830838534334232E-15</v>
      </c>
      <c r="N99" s="41">
        <f>_xlfn.STDEV.P(K99:K107)</f>
        <v>5.6848009130299353E-2</v>
      </c>
      <c r="O99" s="41">
        <f>N99/SQRT(3)</f>
        <v>3.2821213374272636E-2</v>
      </c>
      <c r="P99" s="41">
        <f>2^(M99-O99)</f>
        <v>0.97750689688279768</v>
      </c>
      <c r="Q99" s="41">
        <f>2^(M99+O99)</f>
        <v>1.0230106848237441</v>
      </c>
      <c r="R99" s="41">
        <f>L99-P99</f>
        <v>2.2493103117204316E-2</v>
      </c>
      <c r="S99" s="42">
        <f>Q99-L99</f>
        <v>2.3010684823742134E-2</v>
      </c>
    </row>
    <row r="100" spans="1:19" x14ac:dyDescent="0.3">
      <c r="A100" s="31"/>
      <c r="B100" s="34"/>
      <c r="C100" s="34"/>
      <c r="D100" s="19">
        <v>20.060998916625977</v>
      </c>
      <c r="E100" s="37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28"/>
    </row>
    <row r="101" spans="1:19" x14ac:dyDescent="0.3">
      <c r="A101" s="32"/>
      <c r="B101" s="34"/>
      <c r="C101" s="35"/>
      <c r="D101" s="20">
        <v>20.096141815185547</v>
      </c>
      <c r="E101" s="38"/>
      <c r="F101" s="34"/>
      <c r="G101" s="35"/>
      <c r="H101" s="35"/>
      <c r="I101" s="35"/>
      <c r="J101" s="35"/>
      <c r="K101" s="35"/>
      <c r="L101" s="34"/>
      <c r="M101" s="34"/>
      <c r="N101" s="34"/>
      <c r="O101" s="34"/>
      <c r="P101" s="34"/>
      <c r="Q101" s="34"/>
      <c r="R101" s="34"/>
      <c r="S101" s="28"/>
    </row>
    <row r="102" spans="1:19" x14ac:dyDescent="0.3">
      <c r="A102" s="30" t="s">
        <v>5</v>
      </c>
      <c r="B102" s="34"/>
      <c r="C102" s="33" t="s">
        <v>39</v>
      </c>
      <c r="D102" s="21">
        <v>19.947479248046875</v>
      </c>
      <c r="E102" s="34">
        <f>AVERAGE(D102:D104)</f>
        <v>19.996977488199871</v>
      </c>
      <c r="F102" s="34"/>
      <c r="G102" s="33">
        <f>F99-E102</f>
        <v>0.14858394198947522</v>
      </c>
      <c r="H102" s="33">
        <f>2^G102</f>
        <v>1.1084809233139696</v>
      </c>
      <c r="I102" s="33">
        <f>H84</f>
        <v>1.0540321987817241</v>
      </c>
      <c r="J102" s="33">
        <f>H102/I102</f>
        <v>1.0516575533415191</v>
      </c>
      <c r="K102" s="33">
        <f>LOG(J102,2)</f>
        <v>7.2665002610950255E-2</v>
      </c>
      <c r="L102" s="34"/>
      <c r="M102" s="34"/>
      <c r="N102" s="34"/>
      <c r="O102" s="34"/>
      <c r="P102" s="34"/>
      <c r="Q102" s="34"/>
      <c r="R102" s="34"/>
      <c r="S102" s="28"/>
    </row>
    <row r="103" spans="1:19" x14ac:dyDescent="0.3">
      <c r="A103" s="31"/>
      <c r="B103" s="34"/>
      <c r="C103" s="34"/>
      <c r="D103" s="19">
        <v>19.969009399414063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28"/>
    </row>
    <row r="104" spans="1:19" x14ac:dyDescent="0.3">
      <c r="A104" s="32"/>
      <c r="B104" s="34"/>
      <c r="C104" s="35"/>
      <c r="D104" s="20">
        <v>20.074443817138672</v>
      </c>
      <c r="E104" s="35"/>
      <c r="F104" s="34"/>
      <c r="G104" s="35"/>
      <c r="H104" s="35"/>
      <c r="I104" s="35"/>
      <c r="J104" s="35"/>
      <c r="K104" s="35"/>
      <c r="L104" s="34"/>
      <c r="M104" s="34"/>
      <c r="N104" s="34"/>
      <c r="O104" s="34"/>
      <c r="P104" s="34"/>
      <c r="Q104" s="34"/>
      <c r="R104" s="34"/>
      <c r="S104" s="28"/>
    </row>
    <row r="105" spans="1:19" x14ac:dyDescent="0.3">
      <c r="A105" s="30" t="s">
        <v>4</v>
      </c>
      <c r="B105" s="34"/>
      <c r="C105" s="34" t="s">
        <v>39</v>
      </c>
      <c r="D105" s="19">
        <v>20.32908821105957</v>
      </c>
      <c r="E105" s="36">
        <f>AVERAGE(D105:D107)</f>
        <v>20.390647888183594</v>
      </c>
      <c r="F105" s="34"/>
      <c r="G105" s="33">
        <f>F99-E105</f>
        <v>-0.24508645799424755</v>
      </c>
      <c r="H105" s="33">
        <f>2^G105</f>
        <v>0.84376522935519194</v>
      </c>
      <c r="I105" s="33">
        <f>H87</f>
        <v>0.8833365871480775</v>
      </c>
      <c r="J105" s="33">
        <f>H105/I105</f>
        <v>0.95520240147569924</v>
      </c>
      <c r="K105" s="33">
        <f>LOG(J105,2)</f>
        <v>-6.6121631198456224E-2</v>
      </c>
      <c r="L105" s="34"/>
      <c r="M105" s="34"/>
      <c r="N105" s="34"/>
      <c r="O105" s="34"/>
      <c r="P105" s="34"/>
      <c r="Q105" s="34"/>
      <c r="R105" s="34"/>
      <c r="S105" s="28"/>
    </row>
    <row r="106" spans="1:19" x14ac:dyDescent="0.3">
      <c r="A106" s="31"/>
      <c r="B106" s="34"/>
      <c r="C106" s="34"/>
      <c r="D106" s="19">
        <v>20.373912811279297</v>
      </c>
      <c r="E106" s="37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28"/>
    </row>
    <row r="107" spans="1:19" x14ac:dyDescent="0.3">
      <c r="A107" s="32"/>
      <c r="B107" s="34"/>
      <c r="C107" s="35"/>
      <c r="D107" s="20">
        <v>20.468942642211914</v>
      </c>
      <c r="E107" s="38"/>
      <c r="F107" s="34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43"/>
    </row>
    <row r="108" spans="1:19" x14ac:dyDescent="0.3">
      <c r="A108" s="30" t="s">
        <v>46</v>
      </c>
      <c r="B108" s="34"/>
      <c r="C108" s="33" t="s">
        <v>39</v>
      </c>
      <c r="D108" s="21">
        <v>23.376501083374023</v>
      </c>
      <c r="E108" s="36">
        <f>AVERAGE(D108:D110)</f>
        <v>23.431454340616863</v>
      </c>
      <c r="F108" s="34"/>
      <c r="G108" s="33">
        <f>F99-E108</f>
        <v>-3.285892910427517</v>
      </c>
      <c r="H108" s="33">
        <f>2^G108</f>
        <v>0.10252922424202682</v>
      </c>
      <c r="I108" s="33">
        <f>H90</f>
        <v>1.3292058324344258</v>
      </c>
      <c r="J108" s="33">
        <f>H108/I108</f>
        <v>7.7135701439291521E-2</v>
      </c>
      <c r="K108" s="33">
        <f>LOG(J108,2)</f>
        <v>-3.6964574389987486</v>
      </c>
      <c r="L108" s="34">
        <f>GEOMEAN(J108:J116)</f>
        <v>0.13588913808512199</v>
      </c>
      <c r="M108" s="34">
        <f>LOG(L108,2)</f>
        <v>-2.8794979519314197</v>
      </c>
      <c r="N108" s="34">
        <f>_xlfn.STDEV.P(K108:K116)</f>
        <v>0.60596191162693036</v>
      </c>
      <c r="O108" s="34">
        <f>N108/SQRT(3)</f>
        <v>0.34985227279646847</v>
      </c>
      <c r="P108" s="34">
        <f>2^(M108-O108)</f>
        <v>0.10662737455021302</v>
      </c>
      <c r="Q108" s="34">
        <f>2^(M108+O108)</f>
        <v>0.17318121099213035</v>
      </c>
      <c r="R108" s="34">
        <f>L108-P108</f>
        <v>2.9261763534908961E-2</v>
      </c>
      <c r="S108" s="28">
        <f>Q108-L108</f>
        <v>3.7292072907008367E-2</v>
      </c>
    </row>
    <row r="109" spans="1:19" x14ac:dyDescent="0.3">
      <c r="A109" s="31"/>
      <c r="B109" s="34"/>
      <c r="C109" s="34"/>
      <c r="D109" s="19">
        <v>23.430906295776367</v>
      </c>
      <c r="E109" s="37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8"/>
    </row>
    <row r="110" spans="1:19" x14ac:dyDescent="0.3">
      <c r="A110" s="32"/>
      <c r="B110" s="34"/>
      <c r="C110" s="35"/>
      <c r="D110" s="20">
        <v>23.486955642700195</v>
      </c>
      <c r="E110" s="38"/>
      <c r="F110" s="34"/>
      <c r="G110" s="35"/>
      <c r="H110" s="35"/>
      <c r="I110" s="35"/>
      <c r="J110" s="35"/>
      <c r="K110" s="35"/>
      <c r="L110" s="34"/>
      <c r="M110" s="34"/>
      <c r="N110" s="34"/>
      <c r="O110" s="34"/>
      <c r="P110" s="34"/>
      <c r="Q110" s="34"/>
      <c r="R110" s="34"/>
      <c r="S110" s="28"/>
    </row>
    <row r="111" spans="1:19" x14ac:dyDescent="0.3">
      <c r="A111" s="30" t="s">
        <v>47</v>
      </c>
      <c r="B111" s="34"/>
      <c r="C111" s="33" t="s">
        <v>39</v>
      </c>
      <c r="D111" s="21">
        <v>22.593568801879883</v>
      </c>
      <c r="E111" s="36">
        <f>AVERAGE(D111:D113)</f>
        <v>22.644690831502277</v>
      </c>
      <c r="F111" s="34"/>
      <c r="G111" s="33">
        <f>F99-E111</f>
        <v>-2.4991294013129313</v>
      </c>
      <c r="H111" s="33">
        <f>2^G111</f>
        <v>0.17688340392180651</v>
      </c>
      <c r="I111" s="33">
        <f>H93</f>
        <v>1.1455034211926416</v>
      </c>
      <c r="J111" s="33">
        <f>H111/I111</f>
        <v>0.15441543049923348</v>
      </c>
      <c r="K111" s="33">
        <f>LOG(J111,2)</f>
        <v>-2.695111168755421</v>
      </c>
      <c r="L111" s="34"/>
      <c r="M111" s="34"/>
      <c r="N111" s="34"/>
      <c r="O111" s="34"/>
      <c r="P111" s="34"/>
      <c r="Q111" s="34"/>
      <c r="R111" s="34"/>
      <c r="S111" s="28"/>
    </row>
    <row r="112" spans="1:19" x14ac:dyDescent="0.3">
      <c r="A112" s="31"/>
      <c r="B112" s="34"/>
      <c r="C112" s="34"/>
      <c r="D112" s="19">
        <v>22.678901672363281</v>
      </c>
      <c r="E112" s="37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28"/>
    </row>
    <row r="113" spans="1:19" x14ac:dyDescent="0.3">
      <c r="A113" s="32"/>
      <c r="B113" s="34"/>
      <c r="C113" s="35"/>
      <c r="D113" s="20">
        <v>22.661602020263672</v>
      </c>
      <c r="E113" s="38"/>
      <c r="F113" s="34"/>
      <c r="G113" s="35"/>
      <c r="H113" s="35"/>
      <c r="I113" s="35"/>
      <c r="J113" s="35"/>
      <c r="K113" s="35"/>
      <c r="L113" s="34"/>
      <c r="M113" s="34"/>
      <c r="N113" s="34"/>
      <c r="O113" s="34"/>
      <c r="P113" s="34"/>
      <c r="Q113" s="34"/>
      <c r="R113" s="34"/>
      <c r="S113" s="28"/>
    </row>
    <row r="114" spans="1:19" x14ac:dyDescent="0.3">
      <c r="A114" s="31" t="s">
        <v>48</v>
      </c>
      <c r="B114" s="34"/>
      <c r="C114" s="34" t="s">
        <v>39</v>
      </c>
      <c r="D114" s="19">
        <v>22.63581657409668</v>
      </c>
      <c r="E114" s="34">
        <f>AVERAGE(D114:D116)</f>
        <v>22.710168838500977</v>
      </c>
      <c r="F114" s="34"/>
      <c r="G114" s="34">
        <f>F99-E114</f>
        <v>-2.5646074083116304</v>
      </c>
      <c r="H114" s="34">
        <f>2^G114</f>
        <v>0.16903484627885654</v>
      </c>
      <c r="I114" s="34">
        <f>H96</f>
        <v>0.80235791412284752</v>
      </c>
      <c r="J114" s="34">
        <f>H114/I114</f>
        <v>0.21067262290750699</v>
      </c>
      <c r="K114" s="34">
        <f>LOG(J114,2)</f>
        <v>-2.2469252480400885</v>
      </c>
      <c r="L114" s="34"/>
      <c r="M114" s="34"/>
      <c r="N114" s="34"/>
      <c r="O114" s="34"/>
      <c r="P114" s="34"/>
      <c r="Q114" s="34"/>
      <c r="R114" s="34"/>
      <c r="S114" s="28"/>
    </row>
    <row r="115" spans="1:19" x14ac:dyDescent="0.3">
      <c r="A115" s="31"/>
      <c r="B115" s="34"/>
      <c r="C115" s="34"/>
      <c r="D115" s="19">
        <v>22.697212219238281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28"/>
    </row>
    <row r="116" spans="1:19" ht="15" thickBot="1" x14ac:dyDescent="0.35">
      <c r="A116" s="40"/>
      <c r="B116" s="39"/>
      <c r="C116" s="39"/>
      <c r="D116" s="22">
        <v>22.797477722167969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29"/>
    </row>
    <row r="118" spans="1:19" ht="15" thickBot="1" x14ac:dyDescent="0.35"/>
    <row r="119" spans="1:19" ht="15" thickBot="1" x14ac:dyDescent="0.35">
      <c r="A119" s="4" t="s">
        <v>25</v>
      </c>
      <c r="B119" s="6" t="s">
        <v>28</v>
      </c>
      <c r="C119" s="6" t="s">
        <v>24</v>
      </c>
      <c r="D119" s="6" t="s">
        <v>23</v>
      </c>
      <c r="E119" s="6" t="s">
        <v>22</v>
      </c>
      <c r="F119" s="6" t="s">
        <v>21</v>
      </c>
      <c r="G119" s="6" t="s">
        <v>20</v>
      </c>
      <c r="H119" s="6" t="s">
        <v>19</v>
      </c>
      <c r="I119" s="6" t="s">
        <v>18</v>
      </c>
      <c r="J119" s="6" t="s">
        <v>17</v>
      </c>
      <c r="K119" s="13" t="s">
        <v>16</v>
      </c>
      <c r="L119" s="13" t="s">
        <v>15</v>
      </c>
      <c r="M119" s="13" t="s">
        <v>14</v>
      </c>
      <c r="N119" s="13" t="s">
        <v>13</v>
      </c>
      <c r="O119" s="13" t="s">
        <v>12</v>
      </c>
      <c r="P119" s="13" t="s">
        <v>11</v>
      </c>
      <c r="Q119" s="13" t="s">
        <v>10</v>
      </c>
      <c r="R119" s="13" t="s">
        <v>9</v>
      </c>
      <c r="S119" s="12" t="s">
        <v>8</v>
      </c>
    </row>
    <row r="120" spans="1:19" x14ac:dyDescent="0.3">
      <c r="A120" s="44" t="s">
        <v>6</v>
      </c>
      <c r="B120" s="41" t="s">
        <v>40</v>
      </c>
      <c r="C120" s="41" t="s">
        <v>7</v>
      </c>
      <c r="D120" s="18">
        <v>15.687530517578125</v>
      </c>
      <c r="E120" s="45">
        <f>AVERAGE(D120:D122)</f>
        <v>15.698458353678385</v>
      </c>
      <c r="F120" s="41">
        <f>AVERAGE(E120:E126)</f>
        <v>15.740806155734591</v>
      </c>
      <c r="G120" s="41">
        <f>F120-E120</f>
        <v>4.2347802056205808E-2</v>
      </c>
      <c r="H120" s="41">
        <f>2^G120</f>
        <v>1.0297883128334393</v>
      </c>
      <c r="I120" s="41"/>
      <c r="J120" s="46"/>
      <c r="K120" s="46"/>
      <c r="L120" s="46"/>
      <c r="M120" s="46"/>
      <c r="N120" s="46"/>
      <c r="O120" s="46"/>
      <c r="P120" s="46"/>
      <c r="Q120" s="46"/>
      <c r="R120" s="46"/>
      <c r="S120" s="47"/>
    </row>
    <row r="121" spans="1:19" x14ac:dyDescent="0.3">
      <c r="A121" s="31"/>
      <c r="B121" s="34"/>
      <c r="C121" s="34"/>
      <c r="D121" s="19">
        <v>15.724538803100586</v>
      </c>
      <c r="E121" s="37"/>
      <c r="F121" s="34"/>
      <c r="G121" s="34"/>
      <c r="H121" s="34"/>
      <c r="I121" s="34"/>
      <c r="J121" s="48"/>
      <c r="K121" s="48"/>
      <c r="L121" s="48"/>
      <c r="M121" s="48"/>
      <c r="N121" s="48"/>
      <c r="O121" s="48"/>
      <c r="P121" s="48"/>
      <c r="Q121" s="48"/>
      <c r="R121" s="48"/>
      <c r="S121" s="49"/>
    </row>
    <row r="122" spans="1:19" x14ac:dyDescent="0.3">
      <c r="A122" s="32"/>
      <c r="B122" s="34"/>
      <c r="C122" s="35"/>
      <c r="D122" s="20">
        <v>15.683305740356445</v>
      </c>
      <c r="E122" s="38"/>
      <c r="F122" s="34"/>
      <c r="G122" s="35"/>
      <c r="H122" s="35"/>
      <c r="I122" s="34"/>
      <c r="J122" s="48"/>
      <c r="K122" s="48"/>
      <c r="L122" s="48"/>
      <c r="M122" s="48"/>
      <c r="N122" s="48"/>
      <c r="O122" s="48"/>
      <c r="P122" s="48"/>
      <c r="Q122" s="48"/>
      <c r="R122" s="48"/>
      <c r="S122" s="49"/>
    </row>
    <row r="123" spans="1:19" x14ac:dyDescent="0.3">
      <c r="A123" s="30" t="s">
        <v>5</v>
      </c>
      <c r="B123" s="34"/>
      <c r="C123" s="33" t="s">
        <v>7</v>
      </c>
      <c r="D123" s="21">
        <v>15.660019874572754</v>
      </c>
      <c r="E123" s="36">
        <f>AVERAGE(D123:D125)</f>
        <v>15.68773078918457</v>
      </c>
      <c r="F123" s="34"/>
      <c r="G123" s="33">
        <f>F120-E123</f>
        <v>5.307536655002032E-2</v>
      </c>
      <c r="H123" s="33">
        <f>2^G123</f>
        <v>1.0374741329145301</v>
      </c>
      <c r="I123" s="34"/>
      <c r="J123" s="48"/>
      <c r="K123" s="48"/>
      <c r="L123" s="48"/>
      <c r="M123" s="48"/>
      <c r="N123" s="48"/>
      <c r="O123" s="48"/>
      <c r="P123" s="48"/>
      <c r="Q123" s="48"/>
      <c r="R123" s="48"/>
      <c r="S123" s="49"/>
    </row>
    <row r="124" spans="1:19" x14ac:dyDescent="0.3">
      <c r="A124" s="31"/>
      <c r="B124" s="34"/>
      <c r="C124" s="34"/>
      <c r="D124" s="19">
        <v>15.719850540161133</v>
      </c>
      <c r="E124" s="37"/>
      <c r="F124" s="34"/>
      <c r="G124" s="34"/>
      <c r="H124" s="34"/>
      <c r="I124" s="34"/>
      <c r="J124" s="48"/>
      <c r="K124" s="48"/>
      <c r="L124" s="48"/>
      <c r="M124" s="48"/>
      <c r="N124" s="48"/>
      <c r="O124" s="48"/>
      <c r="P124" s="48"/>
      <c r="Q124" s="48"/>
      <c r="R124" s="48"/>
      <c r="S124" s="49"/>
    </row>
    <row r="125" spans="1:19" x14ac:dyDescent="0.3">
      <c r="A125" s="32"/>
      <c r="B125" s="34"/>
      <c r="C125" s="35"/>
      <c r="D125" s="20">
        <v>15.683321952819824</v>
      </c>
      <c r="E125" s="38"/>
      <c r="F125" s="34"/>
      <c r="G125" s="35"/>
      <c r="H125" s="35"/>
      <c r="I125" s="34"/>
      <c r="J125" s="48"/>
      <c r="K125" s="48"/>
      <c r="L125" s="48"/>
      <c r="M125" s="48"/>
      <c r="N125" s="48"/>
      <c r="O125" s="48"/>
      <c r="P125" s="48"/>
      <c r="Q125" s="48"/>
      <c r="R125" s="48"/>
      <c r="S125" s="49"/>
    </row>
    <row r="126" spans="1:19" x14ac:dyDescent="0.3">
      <c r="A126" s="30" t="s">
        <v>4</v>
      </c>
      <c r="B126" s="34"/>
      <c r="C126" s="34" t="s">
        <v>7</v>
      </c>
      <c r="D126" s="19">
        <v>15.823366165161133</v>
      </c>
      <c r="E126" s="34">
        <f>AVERAGE(D126:D128)</f>
        <v>15.83622932434082</v>
      </c>
      <c r="F126" s="34"/>
      <c r="G126" s="33">
        <f>F120-E126</f>
        <v>-9.542316860622968E-2</v>
      </c>
      <c r="H126" s="33">
        <f>2^G126</f>
        <v>0.9359976620855579</v>
      </c>
      <c r="I126" s="34"/>
      <c r="J126" s="48"/>
      <c r="K126" s="48"/>
      <c r="L126" s="48"/>
      <c r="M126" s="48"/>
      <c r="N126" s="48"/>
      <c r="O126" s="48"/>
      <c r="P126" s="48"/>
      <c r="Q126" s="48"/>
      <c r="R126" s="48"/>
      <c r="S126" s="49"/>
    </row>
    <row r="127" spans="1:19" x14ac:dyDescent="0.3">
      <c r="A127" s="31"/>
      <c r="B127" s="34"/>
      <c r="C127" s="34"/>
      <c r="D127" s="19">
        <v>15.85869026184082</v>
      </c>
      <c r="E127" s="34"/>
      <c r="F127" s="34"/>
      <c r="G127" s="34"/>
      <c r="H127" s="34"/>
      <c r="I127" s="34"/>
      <c r="J127" s="48"/>
      <c r="K127" s="48"/>
      <c r="L127" s="48"/>
      <c r="M127" s="48"/>
      <c r="N127" s="48"/>
      <c r="O127" s="48"/>
      <c r="P127" s="48"/>
      <c r="Q127" s="48"/>
      <c r="R127" s="48"/>
      <c r="S127" s="49"/>
    </row>
    <row r="128" spans="1:19" x14ac:dyDescent="0.3">
      <c r="A128" s="32"/>
      <c r="B128" s="34"/>
      <c r="C128" s="35"/>
      <c r="D128" s="20">
        <v>15.826631546020508</v>
      </c>
      <c r="E128" s="35"/>
      <c r="F128" s="34"/>
      <c r="G128" s="35"/>
      <c r="H128" s="35"/>
      <c r="I128" s="34"/>
      <c r="J128" s="48"/>
      <c r="K128" s="48"/>
      <c r="L128" s="48"/>
      <c r="M128" s="48"/>
      <c r="N128" s="48"/>
      <c r="O128" s="48"/>
      <c r="P128" s="48"/>
      <c r="Q128" s="48"/>
      <c r="R128" s="48"/>
      <c r="S128" s="49"/>
    </row>
    <row r="129" spans="1:19" x14ac:dyDescent="0.3">
      <c r="A129" s="30" t="s">
        <v>46</v>
      </c>
      <c r="B129" s="34"/>
      <c r="C129" s="33" t="s">
        <v>7</v>
      </c>
      <c r="D129" s="21">
        <v>15.742610931396484</v>
      </c>
      <c r="E129" s="36">
        <f>AVERAGE(D129:D131)</f>
        <v>15.723020553588867</v>
      </c>
      <c r="F129" s="34"/>
      <c r="G129" s="33">
        <f>F120-E129</f>
        <v>1.7785602145723445E-2</v>
      </c>
      <c r="H129" s="33">
        <f>2^G129</f>
        <v>1.0124043435019883</v>
      </c>
      <c r="I129" s="34"/>
      <c r="J129" s="48"/>
      <c r="K129" s="48"/>
      <c r="L129" s="48"/>
      <c r="M129" s="48"/>
      <c r="N129" s="48"/>
      <c r="O129" s="48"/>
      <c r="P129" s="48"/>
      <c r="Q129" s="48"/>
      <c r="R129" s="48"/>
      <c r="S129" s="49"/>
    </row>
    <row r="130" spans="1:19" x14ac:dyDescent="0.3">
      <c r="A130" s="31"/>
      <c r="B130" s="34"/>
      <c r="C130" s="34"/>
      <c r="D130" s="19">
        <v>15.746909141540527</v>
      </c>
      <c r="E130" s="37"/>
      <c r="F130" s="34"/>
      <c r="G130" s="34"/>
      <c r="H130" s="34"/>
      <c r="I130" s="34"/>
      <c r="J130" s="48"/>
      <c r="K130" s="48"/>
      <c r="L130" s="48"/>
      <c r="M130" s="48"/>
      <c r="N130" s="48"/>
      <c r="O130" s="48"/>
      <c r="P130" s="48"/>
      <c r="Q130" s="48"/>
      <c r="R130" s="48"/>
      <c r="S130" s="49"/>
    </row>
    <row r="131" spans="1:19" x14ac:dyDescent="0.3">
      <c r="A131" s="32"/>
      <c r="B131" s="34"/>
      <c r="C131" s="35"/>
      <c r="D131" s="20">
        <v>15.67954158782959</v>
      </c>
      <c r="E131" s="38"/>
      <c r="F131" s="34"/>
      <c r="G131" s="35"/>
      <c r="H131" s="35"/>
      <c r="I131" s="34"/>
      <c r="J131" s="48"/>
      <c r="K131" s="48"/>
      <c r="L131" s="48"/>
      <c r="M131" s="48"/>
      <c r="N131" s="48"/>
      <c r="O131" s="48"/>
      <c r="P131" s="48"/>
      <c r="Q131" s="48"/>
      <c r="R131" s="48"/>
      <c r="S131" s="49"/>
    </row>
    <row r="132" spans="1:19" x14ac:dyDescent="0.3">
      <c r="A132" s="30" t="s">
        <v>47</v>
      </c>
      <c r="B132" s="34"/>
      <c r="C132" s="33" t="s">
        <v>7</v>
      </c>
      <c r="D132" s="21">
        <v>15.478787422180176</v>
      </c>
      <c r="E132" s="36">
        <f>AVERAGE(D132:D134)</f>
        <v>15.483691851298014</v>
      </c>
      <c r="F132" s="34"/>
      <c r="G132" s="33">
        <f>F120-E132</f>
        <v>0.2571143044365769</v>
      </c>
      <c r="H132" s="33">
        <f>2^G132</f>
        <v>1.1950858875192762</v>
      </c>
      <c r="I132" s="34"/>
      <c r="J132" s="48"/>
      <c r="K132" s="48"/>
      <c r="L132" s="48"/>
      <c r="M132" s="48"/>
      <c r="N132" s="48"/>
      <c r="O132" s="48"/>
      <c r="P132" s="48"/>
      <c r="Q132" s="48"/>
      <c r="R132" s="48"/>
      <c r="S132" s="49"/>
    </row>
    <row r="133" spans="1:19" x14ac:dyDescent="0.3">
      <c r="A133" s="31"/>
      <c r="B133" s="34"/>
      <c r="C133" s="34"/>
      <c r="D133" s="19">
        <v>15.522042274475098</v>
      </c>
      <c r="E133" s="37"/>
      <c r="F133" s="34"/>
      <c r="G133" s="34"/>
      <c r="H133" s="34"/>
      <c r="I133" s="34"/>
      <c r="J133" s="48"/>
      <c r="K133" s="48"/>
      <c r="L133" s="48"/>
      <c r="M133" s="48"/>
      <c r="N133" s="48"/>
      <c r="O133" s="48"/>
      <c r="P133" s="48"/>
      <c r="Q133" s="48"/>
      <c r="R133" s="48"/>
      <c r="S133" s="49"/>
    </row>
    <row r="134" spans="1:19" x14ac:dyDescent="0.3">
      <c r="A134" s="32"/>
      <c r="B134" s="34"/>
      <c r="C134" s="35"/>
      <c r="D134" s="20">
        <v>15.45024585723877</v>
      </c>
      <c r="E134" s="38"/>
      <c r="F134" s="34"/>
      <c r="G134" s="35"/>
      <c r="H134" s="35"/>
      <c r="I134" s="34"/>
      <c r="J134" s="48"/>
      <c r="K134" s="48"/>
      <c r="L134" s="48"/>
      <c r="M134" s="48"/>
      <c r="N134" s="48"/>
      <c r="O134" s="48"/>
      <c r="P134" s="48"/>
      <c r="Q134" s="48"/>
      <c r="R134" s="48"/>
      <c r="S134" s="49"/>
    </row>
    <row r="135" spans="1:19" x14ac:dyDescent="0.3">
      <c r="A135" s="31" t="s">
        <v>48</v>
      </c>
      <c r="B135" s="34"/>
      <c r="C135" s="34" t="s">
        <v>7</v>
      </c>
      <c r="D135" s="19">
        <v>15.851668357849121</v>
      </c>
      <c r="E135" s="34">
        <f>AVERAGE(D135:D137)</f>
        <v>15.863071441650391</v>
      </c>
      <c r="F135" s="34"/>
      <c r="G135" s="34">
        <f>F120-E135</f>
        <v>-0.12226528591579999</v>
      </c>
      <c r="H135" s="34">
        <f>2^G135</f>
        <v>0.91874392730508914</v>
      </c>
      <c r="I135" s="34"/>
      <c r="J135" s="48"/>
      <c r="K135" s="48"/>
      <c r="L135" s="48"/>
      <c r="M135" s="48"/>
      <c r="N135" s="48"/>
      <c r="O135" s="48"/>
      <c r="P135" s="48"/>
      <c r="Q135" s="48"/>
      <c r="R135" s="48"/>
      <c r="S135" s="49"/>
    </row>
    <row r="136" spans="1:19" x14ac:dyDescent="0.3">
      <c r="A136" s="31"/>
      <c r="B136" s="34"/>
      <c r="C136" s="34"/>
      <c r="D136" s="19">
        <v>15.906887054443359</v>
      </c>
      <c r="E136" s="34"/>
      <c r="F136" s="34"/>
      <c r="G136" s="34"/>
      <c r="H136" s="34"/>
      <c r="I136" s="34"/>
      <c r="J136" s="48"/>
      <c r="K136" s="48"/>
      <c r="L136" s="48"/>
      <c r="M136" s="48"/>
      <c r="N136" s="48"/>
      <c r="O136" s="48"/>
      <c r="P136" s="48"/>
      <c r="Q136" s="48"/>
      <c r="R136" s="48"/>
      <c r="S136" s="49"/>
    </row>
    <row r="137" spans="1:19" ht="15" thickBot="1" x14ac:dyDescent="0.35">
      <c r="A137" s="40"/>
      <c r="B137" s="39"/>
      <c r="C137" s="39"/>
      <c r="D137" s="22">
        <v>15.830658912658691</v>
      </c>
      <c r="E137" s="39"/>
      <c r="F137" s="39"/>
      <c r="G137" s="39"/>
      <c r="H137" s="39"/>
      <c r="I137" s="39"/>
      <c r="J137" s="50"/>
      <c r="K137" s="50"/>
      <c r="L137" s="50"/>
      <c r="M137" s="50"/>
      <c r="N137" s="50"/>
      <c r="O137" s="50"/>
      <c r="P137" s="50"/>
      <c r="Q137" s="50"/>
      <c r="R137" s="50"/>
      <c r="S137" s="51"/>
    </row>
    <row r="138" spans="1:19" x14ac:dyDescent="0.3">
      <c r="A138" s="44" t="s">
        <v>6</v>
      </c>
      <c r="B138" s="34" t="s">
        <v>40</v>
      </c>
      <c r="C138" s="41" t="s">
        <v>39</v>
      </c>
      <c r="D138" s="18">
        <v>20.192281723022461</v>
      </c>
      <c r="E138" s="45">
        <f>AVERAGE(D138:D140)</f>
        <v>20.203757603963215</v>
      </c>
      <c r="F138" s="34">
        <f>AVERAGE(E138:E144)</f>
        <v>20.21219762166341</v>
      </c>
      <c r="G138" s="41">
        <f>F138-E138</f>
        <v>8.4400177001953125E-3</v>
      </c>
      <c r="H138" s="41">
        <f>2^G138</f>
        <v>1.0058673201622326</v>
      </c>
      <c r="I138" s="41">
        <f>H120</f>
        <v>1.0297883128334393</v>
      </c>
      <c r="J138" s="41">
        <f>H138/I138</f>
        <v>0.97677096120328977</v>
      </c>
      <c r="K138" s="41">
        <f>LOG(J138,2)</f>
        <v>-3.3907784356010467E-2</v>
      </c>
      <c r="L138" s="41">
        <f>GEOMEAN(J138:J146)</f>
        <v>1</v>
      </c>
      <c r="M138" s="41">
        <f>LOG(L138,2)</f>
        <v>0</v>
      </c>
      <c r="N138" s="41">
        <f>_xlfn.STDEV.P(K138:K146)</f>
        <v>0.15995054526438424</v>
      </c>
      <c r="O138" s="41">
        <f>N138/SQRT(3)</f>
        <v>9.2347490365419671E-2</v>
      </c>
      <c r="P138" s="41">
        <f>2^(M138-O138)</f>
        <v>0.93799524191076822</v>
      </c>
      <c r="Q138" s="41">
        <f>2^(M138+O138)</f>
        <v>1.0661034889291372</v>
      </c>
      <c r="R138" s="41">
        <f>L138-P138</f>
        <v>6.2004758089231782E-2</v>
      </c>
      <c r="S138" s="42">
        <f>Q138-L138</f>
        <v>6.61034889291372E-2</v>
      </c>
    </row>
    <row r="139" spans="1:19" x14ac:dyDescent="0.3">
      <c r="A139" s="31"/>
      <c r="B139" s="34"/>
      <c r="C139" s="34"/>
      <c r="D139" s="19">
        <v>20.201642990112305</v>
      </c>
      <c r="E139" s="37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28"/>
    </row>
    <row r="140" spans="1:19" x14ac:dyDescent="0.3">
      <c r="A140" s="32"/>
      <c r="B140" s="34"/>
      <c r="C140" s="35"/>
      <c r="D140" s="20">
        <v>20.217348098754883</v>
      </c>
      <c r="E140" s="38"/>
      <c r="F140" s="34"/>
      <c r="G140" s="35"/>
      <c r="H140" s="35"/>
      <c r="I140" s="35"/>
      <c r="J140" s="35"/>
      <c r="K140" s="35"/>
      <c r="L140" s="34"/>
      <c r="M140" s="34"/>
      <c r="N140" s="34"/>
      <c r="O140" s="34"/>
      <c r="P140" s="34"/>
      <c r="Q140" s="34"/>
      <c r="R140" s="34"/>
      <c r="S140" s="28"/>
    </row>
    <row r="141" spans="1:19" x14ac:dyDescent="0.3">
      <c r="A141" s="30" t="s">
        <v>5</v>
      </c>
      <c r="B141" s="34"/>
      <c r="C141" s="33" t="s">
        <v>39</v>
      </c>
      <c r="D141" s="21">
        <v>19.944696426391602</v>
      </c>
      <c r="E141" s="36">
        <f>AVERAGE(D141:D143)</f>
        <v>19.948483149210613</v>
      </c>
      <c r="F141" s="34"/>
      <c r="G141" s="33">
        <f>F138-E141</f>
        <v>0.26371447245279711</v>
      </c>
      <c r="H141" s="33">
        <f>2^G141</f>
        <v>1.2005657968554209</v>
      </c>
      <c r="I141" s="33">
        <f>H123</f>
        <v>1.0374741329145301</v>
      </c>
      <c r="J141" s="33">
        <f>H141/I141</f>
        <v>1.1572007038698156</v>
      </c>
      <c r="K141" s="33">
        <f>LOG(J141,2)</f>
        <v>0.21063910590277682</v>
      </c>
      <c r="L141" s="34"/>
      <c r="M141" s="34"/>
      <c r="N141" s="34"/>
      <c r="O141" s="34"/>
      <c r="P141" s="34"/>
      <c r="Q141" s="34"/>
      <c r="R141" s="34"/>
      <c r="S141" s="28"/>
    </row>
    <row r="142" spans="1:19" x14ac:dyDescent="0.3">
      <c r="A142" s="31"/>
      <c r="B142" s="34"/>
      <c r="C142" s="34"/>
      <c r="D142" s="19">
        <v>19.941007614135742</v>
      </c>
      <c r="E142" s="37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28"/>
    </row>
    <row r="143" spans="1:19" x14ac:dyDescent="0.3">
      <c r="A143" s="32"/>
      <c r="B143" s="34"/>
      <c r="C143" s="35"/>
      <c r="D143" s="20">
        <v>19.959745407104492</v>
      </c>
      <c r="E143" s="38"/>
      <c r="F143" s="34"/>
      <c r="G143" s="35"/>
      <c r="H143" s="35"/>
      <c r="I143" s="35"/>
      <c r="J143" s="35"/>
      <c r="K143" s="35"/>
      <c r="L143" s="34"/>
      <c r="M143" s="34"/>
      <c r="N143" s="34"/>
      <c r="O143" s="34"/>
      <c r="P143" s="34"/>
      <c r="Q143" s="34"/>
      <c r="R143" s="34"/>
      <c r="S143" s="28"/>
    </row>
    <row r="144" spans="1:19" x14ac:dyDescent="0.3">
      <c r="A144" s="30" t="s">
        <v>4</v>
      </c>
      <c r="B144" s="34"/>
      <c r="C144" s="34" t="s">
        <v>39</v>
      </c>
      <c r="D144" s="19">
        <v>20.459413528442383</v>
      </c>
      <c r="E144" s="34">
        <f>AVERAGE(D144:D146)</f>
        <v>20.484352111816406</v>
      </c>
      <c r="F144" s="34"/>
      <c r="G144" s="33">
        <f>F138-E144</f>
        <v>-0.27215449015299598</v>
      </c>
      <c r="H144" s="33">
        <f>2^G144</f>
        <v>0.82808198191278337</v>
      </c>
      <c r="I144" s="33">
        <f>H126</f>
        <v>0.9359976620855579</v>
      </c>
      <c r="J144" s="33">
        <f>H144/I144</f>
        <v>0.884705181920732</v>
      </c>
      <c r="K144" s="33">
        <f>LOG(J144,2)</f>
        <v>-0.17673132154676646</v>
      </c>
      <c r="L144" s="34"/>
      <c r="M144" s="34"/>
      <c r="N144" s="34"/>
      <c r="O144" s="34"/>
      <c r="P144" s="34"/>
      <c r="Q144" s="34"/>
      <c r="R144" s="34"/>
      <c r="S144" s="28"/>
    </row>
    <row r="145" spans="1:19" x14ac:dyDescent="0.3">
      <c r="A145" s="31"/>
      <c r="B145" s="34"/>
      <c r="C145" s="34"/>
      <c r="D145" s="19">
        <v>20.519685745239258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28"/>
    </row>
    <row r="146" spans="1:19" x14ac:dyDescent="0.3">
      <c r="A146" s="32"/>
      <c r="B146" s="34"/>
      <c r="C146" s="35"/>
      <c r="D146" s="20">
        <v>20.473957061767578</v>
      </c>
      <c r="E146" s="35"/>
      <c r="F146" s="34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43"/>
    </row>
    <row r="147" spans="1:19" x14ac:dyDescent="0.3">
      <c r="A147" s="30" t="s">
        <v>46</v>
      </c>
      <c r="B147" s="34"/>
      <c r="C147" s="33" t="s">
        <v>39</v>
      </c>
      <c r="D147" s="21">
        <v>21.760049819946289</v>
      </c>
      <c r="E147" s="36">
        <f>AVERAGE(D147:D149)</f>
        <v>21.820201873779297</v>
      </c>
      <c r="F147" s="34"/>
      <c r="G147" s="33">
        <f>F138-E147</f>
        <v>-1.6080042521158866</v>
      </c>
      <c r="H147" s="33">
        <f>2^G147</f>
        <v>0.32805184676553389</v>
      </c>
      <c r="I147" s="33">
        <f>H129</f>
        <v>1.0124043435019883</v>
      </c>
      <c r="J147" s="33">
        <f>H147/I147</f>
        <v>0.32403243710983709</v>
      </c>
      <c r="K147" s="33">
        <f>LOG(J147,2)</f>
        <v>-1.6257898542616098</v>
      </c>
      <c r="L147" s="34">
        <f>GEOMEAN(J147:J155)</f>
        <v>0.40890364469282525</v>
      </c>
      <c r="M147" s="34">
        <f>LOG(L147,2)</f>
        <v>-1.2901671727498372</v>
      </c>
      <c r="N147" s="34">
        <f>_xlfn.STDEV.P(K147:K155)</f>
        <v>0.46607665868448062</v>
      </c>
      <c r="O147" s="34">
        <f>N147/SQRT(3)</f>
        <v>0.26908948435448621</v>
      </c>
      <c r="P147" s="34">
        <f>2^(M147-O147)</f>
        <v>0.3393258731375956</v>
      </c>
      <c r="Q147" s="34">
        <f>2^(M147+O147)</f>
        <v>0.49274813351847269</v>
      </c>
      <c r="R147" s="34">
        <f>L147-P147</f>
        <v>6.9577771555229651E-2</v>
      </c>
      <c r="S147" s="28">
        <f>Q147-L147</f>
        <v>8.3844488825647434E-2</v>
      </c>
    </row>
    <row r="148" spans="1:19" x14ac:dyDescent="0.3">
      <c r="A148" s="31"/>
      <c r="B148" s="34"/>
      <c r="C148" s="34"/>
      <c r="D148" s="19">
        <v>21.79252815246582</v>
      </c>
      <c r="E148" s="37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28"/>
    </row>
    <row r="149" spans="1:19" x14ac:dyDescent="0.3">
      <c r="A149" s="32"/>
      <c r="B149" s="34"/>
      <c r="C149" s="35"/>
      <c r="D149" s="20">
        <v>21.908027648925781</v>
      </c>
      <c r="E149" s="38"/>
      <c r="F149" s="34"/>
      <c r="G149" s="35"/>
      <c r="H149" s="35"/>
      <c r="I149" s="35"/>
      <c r="J149" s="35"/>
      <c r="K149" s="35"/>
      <c r="L149" s="34"/>
      <c r="M149" s="34"/>
      <c r="N149" s="34"/>
      <c r="O149" s="34"/>
      <c r="P149" s="34"/>
      <c r="Q149" s="34"/>
      <c r="R149" s="34"/>
      <c r="S149" s="28"/>
    </row>
    <row r="150" spans="1:19" x14ac:dyDescent="0.3">
      <c r="A150" s="30" t="s">
        <v>47</v>
      </c>
      <c r="B150" s="34"/>
      <c r="C150" s="33" t="s">
        <v>39</v>
      </c>
      <c r="D150" s="21">
        <v>21.519041061401367</v>
      </c>
      <c r="E150" s="36">
        <f>AVERAGE(D150:D152)</f>
        <v>21.568722407023113</v>
      </c>
      <c r="F150" s="34"/>
      <c r="G150" s="33">
        <f>F138-E150</f>
        <v>-1.3565247853597029</v>
      </c>
      <c r="H150" s="33">
        <f>2^G150</f>
        <v>0.39052186055609672</v>
      </c>
      <c r="I150" s="33">
        <f>H132</f>
        <v>1.1950858875192762</v>
      </c>
      <c r="J150" s="33">
        <f>H150/I150</f>
        <v>0.32677305006649388</v>
      </c>
      <c r="K150" s="33">
        <f>LOG(J150,2)</f>
        <v>-1.6136390897962798</v>
      </c>
      <c r="L150" s="34"/>
      <c r="M150" s="34"/>
      <c r="N150" s="34"/>
      <c r="O150" s="34"/>
      <c r="P150" s="34"/>
      <c r="Q150" s="34"/>
      <c r="R150" s="34"/>
      <c r="S150" s="28"/>
    </row>
    <row r="151" spans="1:19" x14ac:dyDescent="0.3">
      <c r="A151" s="31"/>
      <c r="B151" s="34"/>
      <c r="C151" s="34"/>
      <c r="D151" s="19">
        <v>21.527290344238281</v>
      </c>
      <c r="E151" s="37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28"/>
    </row>
    <row r="152" spans="1:19" x14ac:dyDescent="0.3">
      <c r="A152" s="32"/>
      <c r="B152" s="34"/>
      <c r="C152" s="35"/>
      <c r="D152" s="20">
        <v>21.659835815429688</v>
      </c>
      <c r="E152" s="38"/>
      <c r="F152" s="34"/>
      <c r="G152" s="35"/>
      <c r="H152" s="35"/>
      <c r="I152" s="35"/>
      <c r="J152" s="35"/>
      <c r="K152" s="35"/>
      <c r="L152" s="34"/>
      <c r="M152" s="34"/>
      <c r="N152" s="34"/>
      <c r="O152" s="34"/>
      <c r="P152" s="34"/>
      <c r="Q152" s="34"/>
      <c r="R152" s="34"/>
      <c r="S152" s="28"/>
    </row>
    <row r="153" spans="1:19" x14ac:dyDescent="0.3">
      <c r="A153" s="31" t="s">
        <v>48</v>
      </c>
      <c r="B153" s="34"/>
      <c r="C153" s="34" t="s">
        <v>39</v>
      </c>
      <c r="D153" s="19">
        <v>20.882879257202148</v>
      </c>
      <c r="E153" s="34">
        <f>AVERAGE(D153:D155)</f>
        <v>20.965535481770832</v>
      </c>
      <c r="F153" s="34"/>
      <c r="G153" s="34">
        <f>F138-E153</f>
        <v>-0.75333786010742188</v>
      </c>
      <c r="H153" s="34">
        <f>2^G153</f>
        <v>0.59322945606298116</v>
      </c>
      <c r="I153" s="34">
        <f>H135</f>
        <v>0.91874392730508914</v>
      </c>
      <c r="J153" s="34">
        <f>H153/I153</f>
        <v>0.64569619284785351</v>
      </c>
      <c r="K153" s="34">
        <f>LOG(J153,2)</f>
        <v>-0.63107257419162177</v>
      </c>
      <c r="L153" s="34"/>
      <c r="M153" s="34"/>
      <c r="N153" s="34"/>
      <c r="O153" s="34"/>
      <c r="P153" s="34"/>
      <c r="Q153" s="34"/>
      <c r="R153" s="34"/>
      <c r="S153" s="28"/>
    </row>
    <row r="154" spans="1:19" x14ac:dyDescent="0.3">
      <c r="A154" s="31"/>
      <c r="B154" s="34"/>
      <c r="C154" s="34"/>
      <c r="D154" s="19">
        <v>20.942968368530273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28"/>
    </row>
    <row r="155" spans="1:19" ht="15" thickBot="1" x14ac:dyDescent="0.35">
      <c r="A155" s="40"/>
      <c r="B155" s="39"/>
      <c r="C155" s="39"/>
      <c r="D155" s="22">
        <v>21.070758819580078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29"/>
    </row>
    <row r="156" spans="1:19" ht="15" thickBot="1" x14ac:dyDescent="0.35">
      <c r="A156" s="1"/>
    </row>
    <row r="157" spans="1:19" ht="15" thickBot="1" x14ac:dyDescent="0.35">
      <c r="A157" s="4" t="s">
        <v>25</v>
      </c>
      <c r="B157" s="6" t="s">
        <v>28</v>
      </c>
      <c r="C157" s="6" t="s">
        <v>24</v>
      </c>
      <c r="D157" s="6" t="s">
        <v>23</v>
      </c>
      <c r="E157" s="6" t="s">
        <v>22</v>
      </c>
      <c r="F157" s="6" t="s">
        <v>21</v>
      </c>
      <c r="G157" s="6" t="s">
        <v>20</v>
      </c>
      <c r="H157" s="6" t="s">
        <v>19</v>
      </c>
      <c r="I157" s="6" t="s">
        <v>18</v>
      </c>
      <c r="J157" s="6" t="s">
        <v>17</v>
      </c>
      <c r="K157" s="13" t="s">
        <v>16</v>
      </c>
      <c r="L157" s="13" t="s">
        <v>15</v>
      </c>
      <c r="M157" s="13" t="s">
        <v>14</v>
      </c>
      <c r="N157" s="13" t="s">
        <v>13</v>
      </c>
      <c r="O157" s="13" t="s">
        <v>12</v>
      </c>
      <c r="P157" s="13" t="s">
        <v>11</v>
      </c>
      <c r="Q157" s="13" t="s">
        <v>10</v>
      </c>
      <c r="R157" s="13" t="s">
        <v>9</v>
      </c>
      <c r="S157" s="12" t="s">
        <v>8</v>
      </c>
    </row>
    <row r="158" spans="1:19" x14ac:dyDescent="0.3">
      <c r="A158" s="44" t="s">
        <v>6</v>
      </c>
      <c r="B158" s="41" t="s">
        <v>41</v>
      </c>
      <c r="C158" s="41" t="s">
        <v>7</v>
      </c>
      <c r="D158" s="15">
        <v>15.685168266296387</v>
      </c>
      <c r="E158" s="45">
        <f>AVERAGE(D158:D160)</f>
        <v>15.697281201680502</v>
      </c>
      <c r="F158" s="41">
        <f>AVERAGE(E158:E164)</f>
        <v>15.631674660576714</v>
      </c>
      <c r="G158" s="41">
        <f>F158-E158</f>
        <v>-6.5606541103788274E-2</v>
      </c>
      <c r="H158" s="41">
        <f>2^G158</f>
        <v>0.95554350137887989</v>
      </c>
      <c r="I158" s="41"/>
      <c r="J158" s="46"/>
      <c r="K158" s="46"/>
      <c r="L158" s="46"/>
      <c r="M158" s="46"/>
      <c r="N158" s="46"/>
      <c r="O158" s="46"/>
      <c r="P158" s="46"/>
      <c r="Q158" s="46"/>
      <c r="R158" s="46"/>
      <c r="S158" s="47"/>
    </row>
    <row r="159" spans="1:19" x14ac:dyDescent="0.3">
      <c r="A159" s="31"/>
      <c r="B159" s="34"/>
      <c r="C159" s="34"/>
      <c r="D159" s="16">
        <v>15.712052345275879</v>
      </c>
      <c r="E159" s="37"/>
      <c r="F159" s="34"/>
      <c r="G159" s="34"/>
      <c r="H159" s="34"/>
      <c r="I159" s="34"/>
      <c r="J159" s="48"/>
      <c r="K159" s="48"/>
      <c r="L159" s="48"/>
      <c r="M159" s="48"/>
      <c r="N159" s="48"/>
      <c r="O159" s="48"/>
      <c r="P159" s="48"/>
      <c r="Q159" s="48"/>
      <c r="R159" s="48"/>
      <c r="S159" s="49"/>
    </row>
    <row r="160" spans="1:19" x14ac:dyDescent="0.3">
      <c r="A160" s="32"/>
      <c r="B160" s="34"/>
      <c r="C160" s="35"/>
      <c r="D160" s="17">
        <v>15.694622993469238</v>
      </c>
      <c r="E160" s="38"/>
      <c r="F160" s="34"/>
      <c r="G160" s="35"/>
      <c r="H160" s="35"/>
      <c r="I160" s="34"/>
      <c r="J160" s="48"/>
      <c r="K160" s="48"/>
      <c r="L160" s="48"/>
      <c r="M160" s="48"/>
      <c r="N160" s="48"/>
      <c r="O160" s="48"/>
      <c r="P160" s="48"/>
      <c r="Q160" s="48"/>
      <c r="R160" s="48"/>
      <c r="S160" s="49"/>
    </row>
    <row r="161" spans="1:19" x14ac:dyDescent="0.3">
      <c r="A161" s="30" t="s">
        <v>5</v>
      </c>
      <c r="B161" s="34"/>
      <c r="C161" s="33" t="s">
        <v>7</v>
      </c>
      <c r="D161" s="23">
        <v>15.556723594665527</v>
      </c>
      <c r="E161" s="34">
        <f>AVERAGE(D161:D163)</f>
        <v>15.558089892069498</v>
      </c>
      <c r="F161" s="34"/>
      <c r="G161" s="33">
        <f>F158-E161</f>
        <v>7.3584768507215514E-2</v>
      </c>
      <c r="H161" s="33">
        <f>2^G161</f>
        <v>1.052328233649106</v>
      </c>
      <c r="I161" s="34"/>
      <c r="J161" s="48"/>
      <c r="K161" s="48"/>
      <c r="L161" s="48"/>
      <c r="M161" s="48"/>
      <c r="N161" s="48"/>
      <c r="O161" s="48"/>
      <c r="P161" s="48"/>
      <c r="Q161" s="48"/>
      <c r="R161" s="48"/>
      <c r="S161" s="49"/>
    </row>
    <row r="162" spans="1:19" x14ac:dyDescent="0.3">
      <c r="A162" s="31"/>
      <c r="B162" s="34"/>
      <c r="C162" s="34"/>
      <c r="D162" s="16">
        <v>15.558917999267578</v>
      </c>
      <c r="E162" s="34"/>
      <c r="F162" s="34"/>
      <c r="G162" s="34"/>
      <c r="H162" s="34"/>
      <c r="I162" s="34"/>
      <c r="J162" s="48"/>
      <c r="K162" s="48"/>
      <c r="L162" s="48"/>
      <c r="M162" s="48"/>
      <c r="N162" s="48"/>
      <c r="O162" s="48"/>
      <c r="P162" s="48"/>
      <c r="Q162" s="48"/>
      <c r="R162" s="48"/>
      <c r="S162" s="49"/>
    </row>
    <row r="163" spans="1:19" x14ac:dyDescent="0.3">
      <c r="A163" s="32"/>
      <c r="B163" s="34"/>
      <c r="C163" s="35"/>
      <c r="D163" s="17">
        <v>15.558628082275391</v>
      </c>
      <c r="E163" s="35"/>
      <c r="F163" s="34"/>
      <c r="G163" s="35"/>
      <c r="H163" s="35"/>
      <c r="I163" s="34"/>
      <c r="J163" s="48"/>
      <c r="K163" s="48"/>
      <c r="L163" s="48"/>
      <c r="M163" s="48"/>
      <c r="N163" s="48"/>
      <c r="O163" s="48"/>
      <c r="P163" s="48"/>
      <c r="Q163" s="48"/>
      <c r="R163" s="48"/>
      <c r="S163" s="49"/>
    </row>
    <row r="164" spans="1:19" x14ac:dyDescent="0.3">
      <c r="A164" s="30" t="s">
        <v>4</v>
      </c>
      <c r="B164" s="34"/>
      <c r="C164" s="34" t="s">
        <v>7</v>
      </c>
      <c r="D164" s="2">
        <v>15.624066352844238</v>
      </c>
      <c r="E164" s="36">
        <f>AVERAGE(D164:D166)</f>
        <v>15.639652887980143</v>
      </c>
      <c r="F164" s="34"/>
      <c r="G164" s="33">
        <f>F158-E164</f>
        <v>-7.9782274034290168E-3</v>
      </c>
      <c r="H164" s="33">
        <f>2^G164</f>
        <v>0.99448517694631078</v>
      </c>
      <c r="I164" s="34"/>
      <c r="J164" s="48"/>
      <c r="K164" s="48"/>
      <c r="L164" s="48"/>
      <c r="M164" s="48"/>
      <c r="N164" s="48"/>
      <c r="O164" s="48"/>
      <c r="P164" s="48"/>
      <c r="Q164" s="48"/>
      <c r="R164" s="48"/>
      <c r="S164" s="49"/>
    </row>
    <row r="165" spans="1:19" x14ac:dyDescent="0.3">
      <c r="A165" s="31"/>
      <c r="B165" s="34"/>
      <c r="C165" s="34"/>
      <c r="D165">
        <v>15.655238151550293</v>
      </c>
      <c r="E165" s="37"/>
      <c r="F165" s="34"/>
      <c r="G165" s="34"/>
      <c r="H165" s="34"/>
      <c r="I165" s="34"/>
      <c r="J165" s="48"/>
      <c r="K165" s="48"/>
      <c r="L165" s="48"/>
      <c r="M165" s="48"/>
      <c r="N165" s="48"/>
      <c r="O165" s="48"/>
      <c r="P165" s="48"/>
      <c r="Q165" s="48"/>
      <c r="R165" s="48"/>
      <c r="S165" s="49"/>
    </row>
    <row r="166" spans="1:19" x14ac:dyDescent="0.3">
      <c r="A166" s="32"/>
      <c r="B166" s="34"/>
      <c r="C166" s="35"/>
      <c r="D166" s="5">
        <v>15.639654159545898</v>
      </c>
      <c r="E166" s="38"/>
      <c r="F166" s="34"/>
      <c r="G166" s="35"/>
      <c r="H166" s="35"/>
      <c r="I166" s="34"/>
      <c r="J166" s="48"/>
      <c r="K166" s="48"/>
      <c r="L166" s="48"/>
      <c r="M166" s="48"/>
      <c r="N166" s="48"/>
      <c r="O166" s="48"/>
      <c r="P166" s="48"/>
      <c r="Q166" s="48"/>
      <c r="R166" s="48"/>
      <c r="S166" s="49"/>
    </row>
    <row r="167" spans="1:19" x14ac:dyDescent="0.3">
      <c r="A167" s="30" t="s">
        <v>46</v>
      </c>
      <c r="B167" s="34"/>
      <c r="C167" s="33" t="s">
        <v>7</v>
      </c>
      <c r="D167" s="23">
        <v>15.648722648620605</v>
      </c>
      <c r="E167" s="36">
        <f>AVERAGE(D167:D169)</f>
        <v>15.670926411946615</v>
      </c>
      <c r="F167" s="34"/>
      <c r="G167" s="33">
        <f>F158-E167</f>
        <v>-3.9251751369901555E-2</v>
      </c>
      <c r="H167" s="33">
        <f>2^G167</f>
        <v>0.97315954226858836</v>
      </c>
      <c r="I167" s="34"/>
      <c r="J167" s="48"/>
      <c r="K167" s="48"/>
      <c r="L167" s="48"/>
      <c r="M167" s="48"/>
      <c r="N167" s="48"/>
      <c r="O167" s="48"/>
      <c r="P167" s="48"/>
      <c r="Q167" s="48"/>
      <c r="R167" s="48"/>
      <c r="S167" s="49"/>
    </row>
    <row r="168" spans="1:19" x14ac:dyDescent="0.3">
      <c r="A168" s="31"/>
      <c r="B168" s="34"/>
      <c r="C168" s="34"/>
      <c r="D168" s="16">
        <v>15.681746482849121</v>
      </c>
      <c r="E168" s="37"/>
      <c r="F168" s="34"/>
      <c r="G168" s="34"/>
      <c r="H168" s="34"/>
      <c r="I168" s="34"/>
      <c r="J168" s="48"/>
      <c r="K168" s="48"/>
      <c r="L168" s="48"/>
      <c r="M168" s="48"/>
      <c r="N168" s="48"/>
      <c r="O168" s="48"/>
      <c r="P168" s="48"/>
      <c r="Q168" s="48"/>
      <c r="R168" s="48"/>
      <c r="S168" s="49"/>
    </row>
    <row r="169" spans="1:19" x14ac:dyDescent="0.3">
      <c r="A169" s="32"/>
      <c r="B169" s="34"/>
      <c r="C169" s="35"/>
      <c r="D169" s="17">
        <v>15.682310104370117</v>
      </c>
      <c r="E169" s="38"/>
      <c r="F169" s="34"/>
      <c r="G169" s="35"/>
      <c r="H169" s="35"/>
      <c r="I169" s="34"/>
      <c r="J169" s="48"/>
      <c r="K169" s="48"/>
      <c r="L169" s="48"/>
      <c r="M169" s="48"/>
      <c r="N169" s="48"/>
      <c r="O169" s="48"/>
      <c r="P169" s="48"/>
      <c r="Q169" s="48"/>
      <c r="R169" s="48"/>
      <c r="S169" s="49"/>
    </row>
    <row r="170" spans="1:19" x14ac:dyDescent="0.3">
      <c r="A170" s="30" t="s">
        <v>47</v>
      </c>
      <c r="B170" s="34"/>
      <c r="C170" s="33" t="s">
        <v>7</v>
      </c>
      <c r="D170" s="23">
        <v>15.518056869506836</v>
      </c>
      <c r="E170" s="36">
        <f>AVERAGE(D170:D172)</f>
        <v>15.544458071390787</v>
      </c>
      <c r="F170" s="34"/>
      <c r="G170" s="33">
        <f>F158-E170</f>
        <v>8.7216589185926452E-2</v>
      </c>
      <c r="H170" s="33">
        <f>2^G170</f>
        <v>1.0623186584950188</v>
      </c>
      <c r="I170" s="34"/>
      <c r="J170" s="48"/>
      <c r="K170" s="48"/>
      <c r="L170" s="48"/>
      <c r="M170" s="48"/>
      <c r="N170" s="48"/>
      <c r="O170" s="48"/>
      <c r="P170" s="48"/>
      <c r="Q170" s="48"/>
      <c r="R170" s="48"/>
      <c r="S170" s="49"/>
    </row>
    <row r="171" spans="1:19" x14ac:dyDescent="0.3">
      <c r="A171" s="31"/>
      <c r="B171" s="34"/>
      <c r="C171" s="34"/>
      <c r="D171" s="16">
        <v>15.572391510009766</v>
      </c>
      <c r="E171" s="37"/>
      <c r="F171" s="34"/>
      <c r="G171" s="34"/>
      <c r="H171" s="34"/>
      <c r="I171" s="34"/>
      <c r="J171" s="48"/>
      <c r="K171" s="48"/>
      <c r="L171" s="48"/>
      <c r="M171" s="48"/>
      <c r="N171" s="48"/>
      <c r="O171" s="48"/>
      <c r="P171" s="48"/>
      <c r="Q171" s="48"/>
      <c r="R171" s="48"/>
      <c r="S171" s="49"/>
    </row>
    <row r="172" spans="1:19" x14ac:dyDescent="0.3">
      <c r="A172" s="32"/>
      <c r="B172" s="34"/>
      <c r="C172" s="35"/>
      <c r="D172" s="17">
        <v>15.542925834655762</v>
      </c>
      <c r="E172" s="38"/>
      <c r="F172" s="34"/>
      <c r="G172" s="35"/>
      <c r="H172" s="35"/>
      <c r="I172" s="34"/>
      <c r="J172" s="48"/>
      <c r="K172" s="48"/>
      <c r="L172" s="48"/>
      <c r="M172" s="48"/>
      <c r="N172" s="48"/>
      <c r="O172" s="48"/>
      <c r="P172" s="48"/>
      <c r="Q172" s="48"/>
      <c r="R172" s="48"/>
      <c r="S172" s="49"/>
    </row>
    <row r="173" spans="1:19" x14ac:dyDescent="0.3">
      <c r="A173" s="31" t="s">
        <v>48</v>
      </c>
      <c r="B173" s="34"/>
      <c r="C173" s="34" t="s">
        <v>7</v>
      </c>
      <c r="D173">
        <v>15.761630058288574</v>
      </c>
      <c r="E173" s="34">
        <f>AVERAGE(D173:D175)</f>
        <v>15.81707763671875</v>
      </c>
      <c r="F173" s="34"/>
      <c r="G173" s="34">
        <f>F158-E173</f>
        <v>-0.18540297614203638</v>
      </c>
      <c r="H173" s="34">
        <f>2^G173</f>
        <v>0.87940340509189296</v>
      </c>
      <c r="I173" s="34"/>
      <c r="J173" s="48"/>
      <c r="K173" s="48"/>
      <c r="L173" s="48"/>
      <c r="M173" s="48"/>
      <c r="N173" s="48"/>
      <c r="O173" s="48"/>
      <c r="P173" s="48"/>
      <c r="Q173" s="48"/>
      <c r="R173" s="48"/>
      <c r="S173" s="49"/>
    </row>
    <row r="174" spans="1:19" x14ac:dyDescent="0.3">
      <c r="A174" s="31"/>
      <c r="B174" s="34"/>
      <c r="C174" s="34"/>
      <c r="D174">
        <v>15.83245849609375</v>
      </c>
      <c r="E174" s="34"/>
      <c r="F174" s="34"/>
      <c r="G174" s="34"/>
      <c r="H174" s="34"/>
      <c r="I174" s="34"/>
      <c r="J174" s="48"/>
      <c r="K174" s="48"/>
      <c r="L174" s="48"/>
      <c r="M174" s="48"/>
      <c r="N174" s="48"/>
      <c r="O174" s="48"/>
      <c r="P174" s="48"/>
      <c r="Q174" s="48"/>
      <c r="R174" s="48"/>
      <c r="S174" s="49"/>
    </row>
    <row r="175" spans="1:19" ht="15" thickBot="1" x14ac:dyDescent="0.35">
      <c r="A175" s="40"/>
      <c r="B175" s="39"/>
      <c r="C175" s="39"/>
      <c r="D175" s="3">
        <v>15.857144355773926</v>
      </c>
      <c r="E175" s="39"/>
      <c r="F175" s="39"/>
      <c r="G175" s="39"/>
      <c r="H175" s="39"/>
      <c r="I175" s="39"/>
      <c r="J175" s="50"/>
      <c r="K175" s="50"/>
      <c r="L175" s="50"/>
      <c r="M175" s="50"/>
      <c r="N175" s="50"/>
      <c r="O175" s="50"/>
      <c r="P175" s="50"/>
      <c r="Q175" s="50"/>
      <c r="R175" s="50"/>
      <c r="S175" s="51"/>
    </row>
    <row r="176" spans="1:19" x14ac:dyDescent="0.3">
      <c r="A176" s="44" t="s">
        <v>6</v>
      </c>
      <c r="B176" s="34" t="s">
        <v>41</v>
      </c>
      <c r="C176" s="41" t="s">
        <v>39</v>
      </c>
      <c r="D176" s="15">
        <v>20.061471939086914</v>
      </c>
      <c r="E176" s="45">
        <f>AVERAGE(D176:D178)</f>
        <v>20.113722483317058</v>
      </c>
      <c r="F176" s="34">
        <f>AVERAGE(E176:E182)</f>
        <v>20.268875545925564</v>
      </c>
      <c r="G176" s="41">
        <f>F176-E176</f>
        <v>0.15515306260850537</v>
      </c>
      <c r="H176" s="41">
        <f>2^G176</f>
        <v>1.1135397528678583</v>
      </c>
      <c r="I176" s="41">
        <f>H158</f>
        <v>0.95554350137887989</v>
      </c>
      <c r="J176" s="41">
        <f>H176/I176</f>
        <v>1.1653470001742305</v>
      </c>
      <c r="K176" s="41">
        <f>LOG(J176,2)</f>
        <v>0.22075960371229383</v>
      </c>
      <c r="L176" s="41">
        <f>GEOMEAN(J176:J184)</f>
        <v>0.99999999999999967</v>
      </c>
      <c r="M176" s="41">
        <f>LOG(L176,2)</f>
        <v>-4.805139755722377E-16</v>
      </c>
      <c r="N176" s="41">
        <f>_xlfn.STDEV.P(K176:K184)</f>
        <v>0.2165093703745018</v>
      </c>
      <c r="O176" s="41">
        <f>N176/SQRT(3)</f>
        <v>0.12500174326779501</v>
      </c>
      <c r="P176" s="41">
        <f>2^(M176-O176)</f>
        <v>0.9170029351516138</v>
      </c>
      <c r="Q176" s="41">
        <f>2^(M176+O176)</f>
        <v>1.090509050371429</v>
      </c>
      <c r="R176" s="41">
        <f>L176-P176</f>
        <v>8.2997064848385871E-2</v>
      </c>
      <c r="S176" s="42">
        <f>Q176-L176</f>
        <v>9.0509050371429312E-2</v>
      </c>
    </row>
    <row r="177" spans="1:19" x14ac:dyDescent="0.3">
      <c r="A177" s="31"/>
      <c r="B177" s="34"/>
      <c r="C177" s="34"/>
      <c r="D177" s="16">
        <v>20.116508483886719</v>
      </c>
      <c r="E177" s="37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28"/>
    </row>
    <row r="178" spans="1:19" x14ac:dyDescent="0.3">
      <c r="A178" s="32"/>
      <c r="B178" s="34"/>
      <c r="C178" s="35"/>
      <c r="D178" s="17">
        <v>20.163187026977539</v>
      </c>
      <c r="E178" s="38"/>
      <c r="F178" s="34"/>
      <c r="G178" s="35"/>
      <c r="H178" s="35"/>
      <c r="I178" s="35"/>
      <c r="J178" s="35"/>
      <c r="K178" s="35"/>
      <c r="L178" s="34"/>
      <c r="M178" s="34"/>
      <c r="N178" s="34"/>
      <c r="O178" s="34"/>
      <c r="P178" s="34"/>
      <c r="Q178" s="34"/>
      <c r="R178" s="34"/>
      <c r="S178" s="28"/>
    </row>
    <row r="179" spans="1:19" x14ac:dyDescent="0.3">
      <c r="A179" s="30" t="s">
        <v>5</v>
      </c>
      <c r="B179" s="34"/>
      <c r="C179" s="33" t="s">
        <v>39</v>
      </c>
      <c r="D179" s="23">
        <v>20.459178924560547</v>
      </c>
      <c r="E179" s="34">
        <f>AVERAGE(D179:D181)</f>
        <v>20.489418665568035</v>
      </c>
      <c r="F179" s="34"/>
      <c r="G179" s="33">
        <f>F176-E179</f>
        <v>-0.2205431196424712</v>
      </c>
      <c r="H179" s="33">
        <f>2^G179</f>
        <v>0.85824228013798876</v>
      </c>
      <c r="I179" s="33">
        <f>H161</f>
        <v>1.052328233649106</v>
      </c>
      <c r="J179" s="33">
        <f>H179/I179</f>
        <v>0.81556519410479456</v>
      </c>
      <c r="K179" s="33">
        <f>LOG(J179,2)</f>
        <v>-0.29412788814968666</v>
      </c>
      <c r="L179" s="34"/>
      <c r="M179" s="34"/>
      <c r="N179" s="34"/>
      <c r="O179" s="34"/>
      <c r="P179" s="34"/>
      <c r="Q179" s="34"/>
      <c r="R179" s="34"/>
      <c r="S179" s="28"/>
    </row>
    <row r="180" spans="1:19" x14ac:dyDescent="0.3">
      <c r="A180" s="31"/>
      <c r="B180" s="34"/>
      <c r="C180" s="34"/>
      <c r="D180" s="16">
        <v>20.484630584716797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28"/>
    </row>
    <row r="181" spans="1:19" x14ac:dyDescent="0.3">
      <c r="A181" s="32"/>
      <c r="B181" s="34"/>
      <c r="C181" s="35"/>
      <c r="D181" s="17">
        <v>20.524446487426758</v>
      </c>
      <c r="E181" s="35"/>
      <c r="F181" s="34"/>
      <c r="G181" s="35"/>
      <c r="H181" s="35"/>
      <c r="I181" s="35"/>
      <c r="J181" s="35"/>
      <c r="K181" s="35"/>
      <c r="L181" s="34"/>
      <c r="M181" s="34"/>
      <c r="N181" s="34"/>
      <c r="O181" s="34"/>
      <c r="P181" s="34"/>
      <c r="Q181" s="34"/>
      <c r="R181" s="34"/>
      <c r="S181" s="28"/>
    </row>
    <row r="182" spans="1:19" x14ac:dyDescent="0.3">
      <c r="A182" s="30" t="s">
        <v>4</v>
      </c>
      <c r="B182" s="34"/>
      <c r="C182" s="34" t="s">
        <v>39</v>
      </c>
      <c r="D182" s="16">
        <v>20.165315628051758</v>
      </c>
      <c r="E182" s="33">
        <f>AVERAGE(D182:D184)</f>
        <v>20.203485488891602</v>
      </c>
      <c r="F182" s="34"/>
      <c r="G182" s="33">
        <f>F176-E182</f>
        <v>6.5390057033962279E-2</v>
      </c>
      <c r="H182" s="33">
        <f>2^G182</f>
        <v>1.0463678048066731</v>
      </c>
      <c r="I182" s="33">
        <f>H164</f>
        <v>0.99448517694631078</v>
      </c>
      <c r="J182" s="33">
        <f>H182/I182</f>
        <v>1.0521703380433225</v>
      </c>
      <c r="K182" s="33">
        <f>LOG(J182,2)</f>
        <v>7.3368284437391407E-2</v>
      </c>
      <c r="L182" s="34"/>
      <c r="M182" s="34"/>
      <c r="N182" s="34"/>
      <c r="O182" s="34"/>
      <c r="P182" s="34"/>
      <c r="Q182" s="34"/>
      <c r="R182" s="34"/>
      <c r="S182" s="28"/>
    </row>
    <row r="183" spans="1:19" x14ac:dyDescent="0.3">
      <c r="A183" s="31"/>
      <c r="B183" s="34"/>
      <c r="C183" s="34"/>
      <c r="D183" s="16">
        <v>20.193138122558594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28"/>
    </row>
    <row r="184" spans="1:19" x14ac:dyDescent="0.3">
      <c r="A184" s="32"/>
      <c r="B184" s="34"/>
      <c r="C184" s="35"/>
      <c r="D184" s="17">
        <v>20.252002716064453</v>
      </c>
      <c r="E184" s="35"/>
      <c r="F184" s="34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43"/>
    </row>
    <row r="185" spans="1:19" x14ac:dyDescent="0.3">
      <c r="A185" s="30" t="s">
        <v>46</v>
      </c>
      <c r="B185" s="34"/>
      <c r="C185" s="33" t="s">
        <v>39</v>
      </c>
      <c r="D185" s="23">
        <v>21.989336013793945</v>
      </c>
      <c r="E185" s="36">
        <f>AVERAGE(D185:D187)</f>
        <v>22.101563771565754</v>
      </c>
      <c r="F185" s="34"/>
      <c r="G185" s="33">
        <f>F176-E185</f>
        <v>-1.8326882256401902</v>
      </c>
      <c r="H185" s="33">
        <f>2^G185</f>
        <v>0.28074101864673895</v>
      </c>
      <c r="I185" s="33">
        <f>H167</f>
        <v>0.97315954226858836</v>
      </c>
      <c r="J185" s="33">
        <f>H185/I185</f>
        <v>0.28848406294438356</v>
      </c>
      <c r="K185" s="33">
        <f>LOG(J185,2)</f>
        <v>-1.7934364742702886</v>
      </c>
      <c r="L185" s="34">
        <f>GEOMEAN(J185:J193)</f>
        <v>0.4324904630645971</v>
      </c>
      <c r="M185" s="34">
        <f>LOG(L185,2)</f>
        <v>-1.2092597749498151</v>
      </c>
      <c r="N185" s="34">
        <f>_xlfn.STDEV.P(K185:K193)</f>
        <v>0.43419352598663863</v>
      </c>
      <c r="O185" s="34">
        <f>N185/SQRT(3)</f>
        <v>0.25068174910877861</v>
      </c>
      <c r="P185" s="34">
        <f>2^(M185-O185)</f>
        <v>0.36350786288991283</v>
      </c>
      <c r="Q185" s="34">
        <f>2^(M185+O185)</f>
        <v>0.51456383681713236</v>
      </c>
      <c r="R185" s="34">
        <f>L185-P185</f>
        <v>6.8982600174684272E-2</v>
      </c>
      <c r="S185" s="28">
        <f>Q185-L185</f>
        <v>8.2073373752535261E-2</v>
      </c>
    </row>
    <row r="186" spans="1:19" x14ac:dyDescent="0.3">
      <c r="A186" s="31"/>
      <c r="B186" s="34"/>
      <c r="C186" s="34"/>
      <c r="D186" s="16">
        <v>22.126003265380859</v>
      </c>
      <c r="E186" s="37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28"/>
    </row>
    <row r="187" spans="1:19" x14ac:dyDescent="0.3">
      <c r="A187" s="32"/>
      <c r="B187" s="34"/>
      <c r="C187" s="35"/>
      <c r="D187" s="17">
        <v>22.189352035522461</v>
      </c>
      <c r="E187" s="38"/>
      <c r="F187" s="34"/>
      <c r="G187" s="35"/>
      <c r="H187" s="35"/>
      <c r="I187" s="35"/>
      <c r="J187" s="35"/>
      <c r="K187" s="35"/>
      <c r="L187" s="34"/>
      <c r="M187" s="34"/>
      <c r="N187" s="34"/>
      <c r="O187" s="34"/>
      <c r="P187" s="34"/>
      <c r="Q187" s="34"/>
      <c r="R187" s="34"/>
      <c r="S187" s="28"/>
    </row>
    <row r="188" spans="1:19" x14ac:dyDescent="0.3">
      <c r="A188" s="30" t="s">
        <v>47</v>
      </c>
      <c r="B188" s="34"/>
      <c r="C188" s="33" t="s">
        <v>39</v>
      </c>
      <c r="D188" s="23">
        <v>21.19099235534668</v>
      </c>
      <c r="E188" s="36">
        <f>AVERAGE(D188:D190)</f>
        <v>21.262657165527344</v>
      </c>
      <c r="F188" s="34"/>
      <c r="G188" s="33">
        <f>F176-E188</f>
        <v>-0.99378161960177991</v>
      </c>
      <c r="H188" s="33">
        <f>2^G188</f>
        <v>0.50215977767051245</v>
      </c>
      <c r="I188" s="33">
        <f>H170</f>
        <v>1.0623186584950188</v>
      </c>
      <c r="J188" s="33">
        <f>H188/I188</f>
        <v>0.47270164526896247</v>
      </c>
      <c r="K188" s="33">
        <f>LOG(J188,2)</f>
        <v>-1.0809982087877064</v>
      </c>
      <c r="L188" s="34"/>
      <c r="M188" s="34"/>
      <c r="N188" s="34"/>
      <c r="O188" s="34"/>
      <c r="P188" s="34"/>
      <c r="Q188" s="34"/>
      <c r="R188" s="34"/>
      <c r="S188" s="28"/>
    </row>
    <row r="189" spans="1:19" x14ac:dyDescent="0.3">
      <c r="A189" s="31"/>
      <c r="B189" s="34"/>
      <c r="C189" s="34"/>
      <c r="D189" s="16">
        <v>21.280553817749023</v>
      </c>
      <c r="E189" s="37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28"/>
    </row>
    <row r="190" spans="1:19" x14ac:dyDescent="0.3">
      <c r="A190" s="32"/>
      <c r="B190" s="34"/>
      <c r="C190" s="35"/>
      <c r="D190" s="17">
        <v>21.316425323486328</v>
      </c>
      <c r="E190" s="38"/>
      <c r="F190" s="34"/>
      <c r="G190" s="35"/>
      <c r="H190" s="35"/>
      <c r="I190" s="35"/>
      <c r="J190" s="35"/>
      <c r="K190" s="35"/>
      <c r="L190" s="34"/>
      <c r="M190" s="34"/>
      <c r="N190" s="34"/>
      <c r="O190" s="34"/>
      <c r="P190" s="34"/>
      <c r="Q190" s="34"/>
      <c r="R190" s="34"/>
      <c r="S190" s="28"/>
    </row>
    <row r="191" spans="1:19" x14ac:dyDescent="0.3">
      <c r="A191" s="31" t="s">
        <v>48</v>
      </c>
      <c r="B191" s="34"/>
      <c r="C191" s="34" t="s">
        <v>39</v>
      </c>
      <c r="D191">
        <v>21.102056503295898</v>
      </c>
      <c r="E191" s="34">
        <f>AVERAGE(D191:D193)</f>
        <v>21.207623163859051</v>
      </c>
      <c r="F191" s="34"/>
      <c r="G191" s="34">
        <f>F176-E191</f>
        <v>-0.93874761793348682</v>
      </c>
      <c r="H191" s="34">
        <f>2^G191</f>
        <v>0.52168555136686823</v>
      </c>
      <c r="I191" s="34">
        <f>H173</f>
        <v>0.87940340509189296</v>
      </c>
      <c r="J191" s="34">
        <f>H191/I191</f>
        <v>0.59322666747276798</v>
      </c>
      <c r="K191" s="34">
        <f>LOG(J191,2)</f>
        <v>-0.75334464179145011</v>
      </c>
      <c r="L191" s="34"/>
      <c r="M191" s="34"/>
      <c r="N191" s="34"/>
      <c r="O191" s="34"/>
      <c r="P191" s="34"/>
      <c r="Q191" s="34"/>
      <c r="R191" s="34"/>
      <c r="S191" s="28"/>
    </row>
    <row r="192" spans="1:19" x14ac:dyDescent="0.3">
      <c r="A192" s="31"/>
      <c r="B192" s="34"/>
      <c r="C192" s="34"/>
      <c r="D192">
        <v>21.212026596069336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28"/>
    </row>
    <row r="193" spans="1:19" ht="15" thickBot="1" x14ac:dyDescent="0.35">
      <c r="A193" s="40"/>
      <c r="B193" s="39"/>
      <c r="C193" s="39"/>
      <c r="D193" s="3">
        <v>21.308786392211914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29"/>
    </row>
    <row r="194" spans="1:19" ht="15" thickBot="1" x14ac:dyDescent="0.35">
      <c r="A194" s="14"/>
      <c r="B194" s="14"/>
      <c r="C194" s="14"/>
      <c r="D194" s="2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5" thickBot="1" x14ac:dyDescent="0.35">
      <c r="A195" s="4" t="s">
        <v>25</v>
      </c>
      <c r="B195" s="6" t="s">
        <v>28</v>
      </c>
      <c r="C195" s="6" t="s">
        <v>24</v>
      </c>
      <c r="D195" s="6" t="s">
        <v>23</v>
      </c>
      <c r="E195" s="6" t="s">
        <v>22</v>
      </c>
      <c r="F195" s="6" t="s">
        <v>21</v>
      </c>
      <c r="G195" s="6" t="s">
        <v>20</v>
      </c>
      <c r="H195" s="6" t="s">
        <v>19</v>
      </c>
      <c r="I195" s="6" t="s">
        <v>18</v>
      </c>
      <c r="J195" s="6" t="s">
        <v>17</v>
      </c>
      <c r="K195" s="13" t="s">
        <v>16</v>
      </c>
      <c r="L195" s="13" t="s">
        <v>15</v>
      </c>
      <c r="M195" s="13" t="s">
        <v>14</v>
      </c>
      <c r="N195" s="13" t="s">
        <v>13</v>
      </c>
      <c r="O195" s="13" t="s">
        <v>12</v>
      </c>
      <c r="P195" s="13" t="s">
        <v>11</v>
      </c>
      <c r="Q195" s="13" t="s">
        <v>10</v>
      </c>
      <c r="R195" s="13" t="s">
        <v>9</v>
      </c>
      <c r="S195" s="12" t="s">
        <v>8</v>
      </c>
    </row>
    <row r="196" spans="1:19" x14ac:dyDescent="0.3">
      <c r="A196" s="44" t="s">
        <v>6</v>
      </c>
      <c r="B196" s="41" t="s">
        <v>42</v>
      </c>
      <c r="C196" s="41" t="s">
        <v>7</v>
      </c>
      <c r="D196" s="18">
        <v>15.756852149963379</v>
      </c>
      <c r="E196" s="45">
        <f>AVERAGE(D196:D198)</f>
        <v>15.73581345876058</v>
      </c>
      <c r="F196" s="41">
        <f>AVERAGE(E196:E202)</f>
        <v>15.612854427761503</v>
      </c>
      <c r="G196" s="41">
        <f>F196-E196</f>
        <v>-0.1229590309990769</v>
      </c>
      <c r="H196" s="41">
        <f>2^G196</f>
        <v>0.91830223946210454</v>
      </c>
      <c r="I196" s="41"/>
      <c r="J196" s="46"/>
      <c r="K196" s="46"/>
      <c r="L196" s="46"/>
      <c r="M196" s="46"/>
      <c r="N196" s="46"/>
      <c r="O196" s="46"/>
      <c r="P196" s="46"/>
      <c r="Q196" s="46"/>
      <c r="R196" s="46"/>
      <c r="S196" s="47"/>
    </row>
    <row r="197" spans="1:19" x14ac:dyDescent="0.3">
      <c r="A197" s="31"/>
      <c r="B197" s="34"/>
      <c r="C197" s="34"/>
      <c r="D197" s="19">
        <v>15.73826789855957</v>
      </c>
      <c r="E197" s="37"/>
      <c r="F197" s="34"/>
      <c r="G197" s="34"/>
      <c r="H197" s="34"/>
      <c r="I197" s="34"/>
      <c r="J197" s="48"/>
      <c r="K197" s="48"/>
      <c r="L197" s="48"/>
      <c r="M197" s="48"/>
      <c r="N197" s="48"/>
      <c r="O197" s="48"/>
      <c r="P197" s="48"/>
      <c r="Q197" s="48"/>
      <c r="R197" s="48"/>
      <c r="S197" s="49"/>
    </row>
    <row r="198" spans="1:19" x14ac:dyDescent="0.3">
      <c r="A198" s="32"/>
      <c r="B198" s="34"/>
      <c r="C198" s="35"/>
      <c r="D198" s="20">
        <v>15.712320327758789</v>
      </c>
      <c r="E198" s="38"/>
      <c r="F198" s="34"/>
      <c r="G198" s="35"/>
      <c r="H198" s="35"/>
      <c r="I198" s="34"/>
      <c r="J198" s="48"/>
      <c r="K198" s="48"/>
      <c r="L198" s="48"/>
      <c r="M198" s="48"/>
      <c r="N198" s="48"/>
      <c r="O198" s="48"/>
      <c r="P198" s="48"/>
      <c r="Q198" s="48"/>
      <c r="R198" s="48"/>
      <c r="S198" s="49"/>
    </row>
    <row r="199" spans="1:19" x14ac:dyDescent="0.3">
      <c r="A199" s="30" t="s">
        <v>5</v>
      </c>
      <c r="B199" s="34"/>
      <c r="C199" s="33" t="s">
        <v>7</v>
      </c>
      <c r="D199" s="21">
        <v>15.454717636108398</v>
      </c>
      <c r="E199" s="34">
        <f>AVERAGE(D199:D201)</f>
        <v>15.434098561604818</v>
      </c>
      <c r="F199" s="34"/>
      <c r="G199" s="33">
        <f>F196-E199</f>
        <v>0.17875586615668482</v>
      </c>
      <c r="H199" s="33">
        <f>2^G199</f>
        <v>1.131907343767049</v>
      </c>
      <c r="I199" s="34"/>
      <c r="J199" s="48"/>
      <c r="K199" s="48"/>
      <c r="L199" s="48"/>
      <c r="M199" s="48"/>
      <c r="N199" s="48"/>
      <c r="O199" s="48"/>
      <c r="P199" s="48"/>
      <c r="Q199" s="48"/>
      <c r="R199" s="48"/>
      <c r="S199" s="49"/>
    </row>
    <row r="200" spans="1:19" x14ac:dyDescent="0.3">
      <c r="A200" s="31"/>
      <c r="B200" s="34"/>
      <c r="C200" s="34"/>
      <c r="D200" s="19">
        <v>15.436285972595215</v>
      </c>
      <c r="E200" s="34"/>
      <c r="F200" s="34"/>
      <c r="G200" s="34"/>
      <c r="H200" s="34"/>
      <c r="I200" s="34"/>
      <c r="J200" s="48"/>
      <c r="K200" s="48"/>
      <c r="L200" s="48"/>
      <c r="M200" s="48"/>
      <c r="N200" s="48"/>
      <c r="O200" s="48"/>
      <c r="P200" s="48"/>
      <c r="Q200" s="48"/>
      <c r="R200" s="48"/>
      <c r="S200" s="49"/>
    </row>
    <row r="201" spans="1:19" x14ac:dyDescent="0.3">
      <c r="A201" s="32"/>
      <c r="B201" s="34"/>
      <c r="C201" s="35"/>
      <c r="D201" s="20">
        <v>15.41129207611084</v>
      </c>
      <c r="E201" s="35"/>
      <c r="F201" s="34"/>
      <c r="G201" s="35"/>
      <c r="H201" s="35"/>
      <c r="I201" s="34"/>
      <c r="J201" s="48"/>
      <c r="K201" s="48"/>
      <c r="L201" s="48"/>
      <c r="M201" s="48"/>
      <c r="N201" s="48"/>
      <c r="O201" s="48"/>
      <c r="P201" s="48"/>
      <c r="Q201" s="48"/>
      <c r="R201" s="48"/>
      <c r="S201" s="49"/>
    </row>
    <row r="202" spans="1:19" x14ac:dyDescent="0.3">
      <c r="A202" s="30" t="s">
        <v>4</v>
      </c>
      <c r="B202" s="34"/>
      <c r="C202" s="34" t="s">
        <v>7</v>
      </c>
      <c r="D202" s="19">
        <v>15.682526588439941</v>
      </c>
      <c r="E202" s="33">
        <f>AVERAGE(D202:D204)</f>
        <v>15.668651262919107</v>
      </c>
      <c r="F202" s="34"/>
      <c r="G202" s="33">
        <f>F196-E202</f>
        <v>-5.5796835157604363E-2</v>
      </c>
      <c r="H202" s="33">
        <f>2^G202</f>
        <v>0.96206292584569053</v>
      </c>
      <c r="I202" s="34"/>
      <c r="J202" s="48"/>
      <c r="K202" s="48"/>
      <c r="L202" s="48"/>
      <c r="M202" s="48"/>
      <c r="N202" s="48"/>
      <c r="O202" s="48"/>
      <c r="P202" s="48"/>
      <c r="Q202" s="48"/>
      <c r="R202" s="48"/>
      <c r="S202" s="49"/>
    </row>
    <row r="203" spans="1:19" x14ac:dyDescent="0.3">
      <c r="A203" s="31"/>
      <c r="B203" s="34"/>
      <c r="C203" s="34"/>
      <c r="D203" s="19">
        <v>15.667386054992676</v>
      </c>
      <c r="E203" s="34"/>
      <c r="F203" s="34"/>
      <c r="G203" s="34"/>
      <c r="H203" s="34"/>
      <c r="I203" s="34"/>
      <c r="J203" s="48"/>
      <c r="K203" s="48"/>
      <c r="L203" s="48"/>
      <c r="M203" s="48"/>
      <c r="N203" s="48"/>
      <c r="O203" s="48"/>
      <c r="P203" s="48"/>
      <c r="Q203" s="48"/>
      <c r="R203" s="48"/>
      <c r="S203" s="49"/>
    </row>
    <row r="204" spans="1:19" x14ac:dyDescent="0.3">
      <c r="A204" s="32"/>
      <c r="B204" s="34"/>
      <c r="C204" s="35"/>
      <c r="D204" s="20">
        <v>15.656041145324707</v>
      </c>
      <c r="E204" s="35"/>
      <c r="F204" s="34"/>
      <c r="G204" s="35"/>
      <c r="H204" s="35"/>
      <c r="I204" s="34"/>
      <c r="J204" s="48"/>
      <c r="K204" s="48"/>
      <c r="L204" s="48"/>
      <c r="M204" s="48"/>
      <c r="N204" s="48"/>
      <c r="O204" s="48"/>
      <c r="P204" s="48"/>
      <c r="Q204" s="48"/>
      <c r="R204" s="48"/>
      <c r="S204" s="49"/>
    </row>
    <row r="205" spans="1:19" x14ac:dyDescent="0.3">
      <c r="A205" s="30" t="s">
        <v>46</v>
      </c>
      <c r="B205" s="34"/>
      <c r="C205" s="33" t="s">
        <v>7</v>
      </c>
      <c r="D205" s="21">
        <v>15.795154571533203</v>
      </c>
      <c r="E205" s="36">
        <f>AVERAGE(D205:D207)</f>
        <v>15.82512378692627</v>
      </c>
      <c r="F205" s="34"/>
      <c r="G205" s="33">
        <f>F196-E205</f>
        <v>-0.21226935916476641</v>
      </c>
      <c r="H205" s="33">
        <f>2^G205</f>
        <v>0.86317838333769992</v>
      </c>
      <c r="I205" s="34"/>
      <c r="J205" s="48"/>
      <c r="K205" s="48"/>
      <c r="L205" s="48"/>
      <c r="M205" s="48"/>
      <c r="N205" s="48"/>
      <c r="O205" s="48"/>
      <c r="P205" s="48"/>
      <c r="Q205" s="48"/>
      <c r="R205" s="48"/>
      <c r="S205" s="49"/>
    </row>
    <row r="206" spans="1:19" x14ac:dyDescent="0.3">
      <c r="A206" s="31"/>
      <c r="B206" s="34"/>
      <c r="C206" s="34"/>
      <c r="D206" s="19">
        <v>15.822832107543945</v>
      </c>
      <c r="E206" s="37"/>
      <c r="F206" s="34"/>
      <c r="G206" s="34"/>
      <c r="H206" s="34"/>
      <c r="I206" s="34"/>
      <c r="J206" s="48"/>
      <c r="K206" s="48"/>
      <c r="L206" s="48"/>
      <c r="M206" s="48"/>
      <c r="N206" s="48"/>
      <c r="O206" s="48"/>
      <c r="P206" s="48"/>
      <c r="Q206" s="48"/>
      <c r="R206" s="48"/>
      <c r="S206" s="49"/>
    </row>
    <row r="207" spans="1:19" x14ac:dyDescent="0.3">
      <c r="A207" s="32"/>
      <c r="B207" s="34"/>
      <c r="C207" s="35"/>
      <c r="D207" s="20">
        <v>15.85738468170166</v>
      </c>
      <c r="E207" s="38"/>
      <c r="F207" s="34"/>
      <c r="G207" s="35"/>
      <c r="H207" s="35"/>
      <c r="I207" s="34"/>
      <c r="J207" s="48"/>
      <c r="K207" s="48"/>
      <c r="L207" s="48"/>
      <c r="M207" s="48"/>
      <c r="N207" s="48"/>
      <c r="O207" s="48"/>
      <c r="P207" s="48"/>
      <c r="Q207" s="48"/>
      <c r="R207" s="48"/>
      <c r="S207" s="49"/>
    </row>
    <row r="208" spans="1:19" x14ac:dyDescent="0.3">
      <c r="A208" s="30" t="s">
        <v>47</v>
      </c>
      <c r="B208" s="34"/>
      <c r="C208" s="33" t="s">
        <v>7</v>
      </c>
      <c r="D208" s="21">
        <v>15.566277503967285</v>
      </c>
      <c r="E208" s="36">
        <f>AVERAGE(D208:D210)</f>
        <v>15.590195020039877</v>
      </c>
      <c r="F208" s="34"/>
      <c r="G208" s="33">
        <f>F196-E208</f>
        <v>2.2659407721626224E-2</v>
      </c>
      <c r="H208" s="33">
        <f>2^G208</f>
        <v>1.0158302968802071</v>
      </c>
      <c r="I208" s="34"/>
      <c r="J208" s="48"/>
      <c r="K208" s="48"/>
      <c r="L208" s="48"/>
      <c r="M208" s="48"/>
      <c r="N208" s="48"/>
      <c r="O208" s="48"/>
      <c r="P208" s="48"/>
      <c r="Q208" s="48"/>
      <c r="R208" s="48"/>
      <c r="S208" s="49"/>
    </row>
    <row r="209" spans="1:19" x14ac:dyDescent="0.3">
      <c r="A209" s="31"/>
      <c r="B209" s="34"/>
      <c r="C209" s="34"/>
      <c r="D209" s="19">
        <v>15.612689018249512</v>
      </c>
      <c r="E209" s="37"/>
      <c r="F209" s="34"/>
      <c r="G209" s="34"/>
      <c r="H209" s="34"/>
      <c r="I209" s="34"/>
      <c r="J209" s="48"/>
      <c r="K209" s="48"/>
      <c r="L209" s="48"/>
      <c r="M209" s="48"/>
      <c r="N209" s="48"/>
      <c r="O209" s="48"/>
      <c r="P209" s="48"/>
      <c r="Q209" s="48"/>
      <c r="R209" s="48"/>
      <c r="S209" s="49"/>
    </row>
    <row r="210" spans="1:19" x14ac:dyDescent="0.3">
      <c r="A210" s="32"/>
      <c r="B210" s="34"/>
      <c r="C210" s="35"/>
      <c r="D210" s="20">
        <v>15.591618537902832</v>
      </c>
      <c r="E210" s="38"/>
      <c r="F210" s="34"/>
      <c r="G210" s="35"/>
      <c r="H210" s="35"/>
      <c r="I210" s="34"/>
      <c r="J210" s="48"/>
      <c r="K210" s="48"/>
      <c r="L210" s="48"/>
      <c r="M210" s="48"/>
      <c r="N210" s="48"/>
      <c r="O210" s="48"/>
      <c r="P210" s="48"/>
      <c r="Q210" s="48"/>
      <c r="R210" s="48"/>
      <c r="S210" s="49"/>
    </row>
    <row r="211" spans="1:19" x14ac:dyDescent="0.3">
      <c r="A211" s="31" t="s">
        <v>48</v>
      </c>
      <c r="B211" s="34"/>
      <c r="C211" s="34" t="s">
        <v>7</v>
      </c>
      <c r="D211" s="19">
        <v>15.730531692504883</v>
      </c>
      <c r="E211" s="34">
        <f>AVERAGE(D211:D213)</f>
        <v>15.77900218963623</v>
      </c>
      <c r="F211" s="34"/>
      <c r="G211" s="34">
        <f>F196-E211</f>
        <v>-0.16614776187472735</v>
      </c>
      <c r="H211" s="34">
        <f>2^G211</f>
        <v>0.89121921190288844</v>
      </c>
      <c r="I211" s="34"/>
      <c r="J211" s="48"/>
      <c r="K211" s="48"/>
      <c r="L211" s="48"/>
      <c r="M211" s="48"/>
      <c r="N211" s="48"/>
      <c r="O211" s="48"/>
      <c r="P211" s="48"/>
      <c r="Q211" s="48"/>
      <c r="R211" s="48"/>
      <c r="S211" s="49"/>
    </row>
    <row r="212" spans="1:19" x14ac:dyDescent="0.3">
      <c r="A212" s="31"/>
      <c r="B212" s="34"/>
      <c r="C212" s="34"/>
      <c r="D212" s="19">
        <v>15.803385734558105</v>
      </c>
      <c r="E212" s="34"/>
      <c r="F212" s="34"/>
      <c r="G212" s="34"/>
      <c r="H212" s="34"/>
      <c r="I212" s="34"/>
      <c r="J212" s="48"/>
      <c r="K212" s="48"/>
      <c r="L212" s="48"/>
      <c r="M212" s="48"/>
      <c r="N212" s="48"/>
      <c r="O212" s="48"/>
      <c r="P212" s="48"/>
      <c r="Q212" s="48"/>
      <c r="R212" s="48"/>
      <c r="S212" s="49"/>
    </row>
    <row r="213" spans="1:19" ht="15" thickBot="1" x14ac:dyDescent="0.35">
      <c r="A213" s="40"/>
      <c r="B213" s="39"/>
      <c r="C213" s="39"/>
      <c r="D213" s="22">
        <v>15.803089141845703</v>
      </c>
      <c r="E213" s="39"/>
      <c r="F213" s="39"/>
      <c r="G213" s="39"/>
      <c r="H213" s="39"/>
      <c r="I213" s="39"/>
      <c r="J213" s="50"/>
      <c r="K213" s="50"/>
      <c r="L213" s="50"/>
      <c r="M213" s="50"/>
      <c r="N213" s="50"/>
      <c r="O213" s="50"/>
      <c r="P213" s="50"/>
      <c r="Q213" s="50"/>
      <c r="R213" s="50"/>
      <c r="S213" s="51"/>
    </row>
    <row r="214" spans="1:19" x14ac:dyDescent="0.3">
      <c r="A214" s="44" t="s">
        <v>6</v>
      </c>
      <c r="B214" s="34" t="s">
        <v>42</v>
      </c>
      <c r="C214" s="41" t="s">
        <v>39</v>
      </c>
      <c r="D214" s="18">
        <v>20.081781387329102</v>
      </c>
      <c r="E214" s="45">
        <f>AVERAGE(D214:D216)</f>
        <v>20.149460474650066</v>
      </c>
      <c r="F214" s="34">
        <f>AVERAGE(E214:E220)</f>
        <v>20.094713846842449</v>
      </c>
      <c r="G214" s="41">
        <f>F214-E214</f>
        <v>-5.4746627807617188E-2</v>
      </c>
      <c r="H214" s="41">
        <f>2^G214</f>
        <v>0.96276351284668715</v>
      </c>
      <c r="I214" s="41">
        <f>H196</f>
        <v>0.91830223946210454</v>
      </c>
      <c r="J214" s="41">
        <f>H214/I214</f>
        <v>1.0484168190754122</v>
      </c>
      <c r="K214" s="41">
        <f>LOG(J214,2)</f>
        <v>6.8212403191459686E-2</v>
      </c>
      <c r="L214" s="41">
        <f>GEOMEAN(J214:J222)</f>
        <v>1</v>
      </c>
      <c r="M214" s="41">
        <f>LOG(L214,2)</f>
        <v>0</v>
      </c>
      <c r="N214" s="41">
        <f>_xlfn.STDEV.P(K214:K222)</f>
        <v>7.5937647227302202E-2</v>
      </c>
      <c r="O214" s="41">
        <f>N214/SQRT(3)</f>
        <v>4.3842621068309766E-2</v>
      </c>
      <c r="P214" s="41">
        <f>2^(M214-O214)</f>
        <v>0.97006772611799974</v>
      </c>
      <c r="Q214" s="41">
        <f>2^(M214+O214)</f>
        <v>1.0308558599323603</v>
      </c>
      <c r="R214" s="41">
        <f>L214-P214</f>
        <v>2.993227388200026E-2</v>
      </c>
      <c r="S214" s="42">
        <f>Q214-L214</f>
        <v>3.0855859932360286E-2</v>
      </c>
    </row>
    <row r="215" spans="1:19" x14ac:dyDescent="0.3">
      <c r="A215" s="31"/>
      <c r="B215" s="34"/>
      <c r="C215" s="34"/>
      <c r="D215" s="19">
        <v>20.160388946533203</v>
      </c>
      <c r="E215" s="37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28"/>
    </row>
    <row r="216" spans="1:19" x14ac:dyDescent="0.3">
      <c r="A216" s="32"/>
      <c r="B216" s="34"/>
      <c r="C216" s="35"/>
      <c r="D216" s="20">
        <v>20.206211090087891</v>
      </c>
      <c r="E216" s="38"/>
      <c r="F216" s="34"/>
      <c r="G216" s="35"/>
      <c r="H216" s="35"/>
      <c r="I216" s="35"/>
      <c r="J216" s="35"/>
      <c r="K216" s="35"/>
      <c r="L216" s="34"/>
      <c r="M216" s="34"/>
      <c r="N216" s="34"/>
      <c r="O216" s="34"/>
      <c r="P216" s="34"/>
      <c r="Q216" s="34"/>
      <c r="R216" s="34"/>
      <c r="S216" s="28"/>
    </row>
    <row r="217" spans="1:19" x14ac:dyDescent="0.3">
      <c r="A217" s="30" t="s">
        <v>5</v>
      </c>
      <c r="B217" s="34"/>
      <c r="C217" s="33" t="s">
        <v>39</v>
      </c>
      <c r="D217" s="21">
        <v>19.897678375244141</v>
      </c>
      <c r="E217" s="34">
        <f>AVERAGE(D217:D219)</f>
        <v>19.878230412801106</v>
      </c>
      <c r="F217" s="34"/>
      <c r="G217" s="33">
        <f>F214-E217</f>
        <v>0.21648343404134351</v>
      </c>
      <c r="H217" s="33">
        <f>2^G217</f>
        <v>1.1618980081995427</v>
      </c>
      <c r="I217" s="33">
        <f>H199</f>
        <v>1.131907343767049</v>
      </c>
      <c r="J217" s="33">
        <f>H217/I217</f>
        <v>1.0264956885363807</v>
      </c>
      <c r="K217" s="33">
        <f>LOG(J217,2)</f>
        <v>3.7727567884658857E-2</v>
      </c>
      <c r="L217" s="34"/>
      <c r="M217" s="34"/>
      <c r="N217" s="34"/>
      <c r="O217" s="34"/>
      <c r="P217" s="34"/>
      <c r="Q217" s="34"/>
      <c r="R217" s="34"/>
      <c r="S217" s="28"/>
    </row>
    <row r="218" spans="1:19" x14ac:dyDescent="0.3">
      <c r="A218" s="31"/>
      <c r="B218" s="34"/>
      <c r="C218" s="34"/>
      <c r="D218" s="19">
        <v>19.848873138427734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28"/>
    </row>
    <row r="219" spans="1:19" x14ac:dyDescent="0.3">
      <c r="A219" s="32"/>
      <c r="B219" s="34"/>
      <c r="C219" s="35"/>
      <c r="D219" s="20">
        <v>19.888139724731445</v>
      </c>
      <c r="E219" s="35"/>
      <c r="F219" s="34"/>
      <c r="G219" s="35"/>
      <c r="H219" s="35"/>
      <c r="I219" s="35"/>
      <c r="J219" s="35"/>
      <c r="K219" s="35"/>
      <c r="L219" s="34"/>
      <c r="M219" s="34"/>
      <c r="N219" s="34"/>
      <c r="O219" s="34"/>
      <c r="P219" s="34"/>
      <c r="Q219" s="34"/>
      <c r="R219" s="34"/>
      <c r="S219" s="28"/>
    </row>
    <row r="220" spans="1:19" x14ac:dyDescent="0.3">
      <c r="A220" s="30" t="s">
        <v>4</v>
      </c>
      <c r="B220" s="34"/>
      <c r="C220" s="34" t="s">
        <v>39</v>
      </c>
      <c r="D220" s="19">
        <v>20.19194221496582</v>
      </c>
      <c r="E220" s="36">
        <f>AVERAGE(D220:D222)</f>
        <v>20.256450653076172</v>
      </c>
      <c r="F220" s="34"/>
      <c r="G220" s="33">
        <f>F214-E220</f>
        <v>-0.16173680623372277</v>
      </c>
      <c r="H220" s="33">
        <f>2^G220</f>
        <v>0.89394823226088604</v>
      </c>
      <c r="I220" s="33">
        <f>H202</f>
        <v>0.96206292584569053</v>
      </c>
      <c r="J220" s="33">
        <f>H220/I220</f>
        <v>0.92919933638963481</v>
      </c>
      <c r="K220" s="33">
        <f>LOG(J220,2)</f>
        <v>-0.10593997107611834</v>
      </c>
      <c r="L220" s="34"/>
      <c r="M220" s="34"/>
      <c r="N220" s="34"/>
      <c r="O220" s="34"/>
      <c r="P220" s="34"/>
      <c r="Q220" s="34"/>
      <c r="R220" s="34"/>
      <c r="S220" s="28"/>
    </row>
    <row r="221" spans="1:19" x14ac:dyDescent="0.3">
      <c r="A221" s="31"/>
      <c r="B221" s="34"/>
      <c r="C221" s="34"/>
      <c r="D221" s="19">
        <v>20.251716613769531</v>
      </c>
      <c r="E221" s="37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28"/>
    </row>
    <row r="222" spans="1:19" x14ac:dyDescent="0.3">
      <c r="A222" s="32"/>
      <c r="B222" s="34"/>
      <c r="C222" s="35"/>
      <c r="D222" s="20">
        <v>20.325693130493164</v>
      </c>
      <c r="E222" s="38"/>
      <c r="F222" s="34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43"/>
    </row>
    <row r="223" spans="1:19" x14ac:dyDescent="0.3">
      <c r="A223" s="30" t="s">
        <v>46</v>
      </c>
      <c r="B223" s="34"/>
      <c r="C223" s="33" t="s">
        <v>39</v>
      </c>
      <c r="D223" s="21">
        <v>21.97123908996582</v>
      </c>
      <c r="E223" s="36">
        <f>AVERAGE(D223:D225)</f>
        <v>22.06241734822591</v>
      </c>
      <c r="F223" s="34"/>
      <c r="G223" s="33">
        <f>F214-E223</f>
        <v>-1.9677035013834612</v>
      </c>
      <c r="H223" s="33">
        <f>2^G223</f>
        <v>0.25565966970804399</v>
      </c>
      <c r="I223" s="33">
        <f>H205</f>
        <v>0.86317838333769992</v>
      </c>
      <c r="J223" s="33">
        <f>H223/I223</f>
        <v>0.29618405029962697</v>
      </c>
      <c r="K223" s="33">
        <f>LOG(J223,2)</f>
        <v>-1.755434142218695</v>
      </c>
      <c r="L223" s="34">
        <f>GEOMEAN(J223:J231)</f>
        <v>0.30902878968142539</v>
      </c>
      <c r="M223" s="34">
        <f>LOG(L223,2)</f>
        <v>-1.6941868464152021</v>
      </c>
      <c r="N223" s="34">
        <f>_xlfn.STDEV.P(K223:K231)</f>
        <v>4.3319204009692323E-2</v>
      </c>
      <c r="O223" s="34">
        <f>N223/SQRT(3)</f>
        <v>2.501035409607618E-2</v>
      </c>
      <c r="P223" s="34">
        <f>2^(M223-O223)</f>
        <v>0.30371768027937418</v>
      </c>
      <c r="Q223" s="34">
        <f>2^(M223+O223)</f>
        <v>0.31443277442433459</v>
      </c>
      <c r="R223" s="34">
        <f>L223-P223</f>
        <v>5.3111094020512062E-3</v>
      </c>
      <c r="S223" s="28">
        <f>Q223-L223</f>
        <v>5.4039847429092069E-3</v>
      </c>
    </row>
    <row r="224" spans="1:19" x14ac:dyDescent="0.3">
      <c r="A224" s="31"/>
      <c r="B224" s="34"/>
      <c r="C224" s="34"/>
      <c r="D224" s="19">
        <v>22.09086799621582</v>
      </c>
      <c r="E224" s="37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28"/>
    </row>
    <row r="225" spans="1:19" x14ac:dyDescent="0.3">
      <c r="A225" s="32"/>
      <c r="B225" s="34"/>
      <c r="C225" s="35"/>
      <c r="D225" s="20">
        <v>22.125144958496094</v>
      </c>
      <c r="E225" s="38"/>
      <c r="F225" s="34"/>
      <c r="G225" s="35"/>
      <c r="H225" s="35"/>
      <c r="I225" s="35"/>
      <c r="J225" s="35"/>
      <c r="K225" s="35"/>
      <c r="L225" s="34"/>
      <c r="M225" s="34"/>
      <c r="N225" s="34"/>
      <c r="O225" s="34"/>
      <c r="P225" s="34"/>
      <c r="Q225" s="34"/>
      <c r="R225" s="34"/>
      <c r="S225" s="28"/>
    </row>
    <row r="226" spans="1:19" x14ac:dyDescent="0.3">
      <c r="A226" s="30" t="s">
        <v>47</v>
      </c>
      <c r="B226" s="34"/>
      <c r="C226" s="33" t="s">
        <v>39</v>
      </c>
      <c r="D226" s="21">
        <v>21.695207595825195</v>
      </c>
      <c r="E226" s="36">
        <f>AVERAGE(D226:D228)</f>
        <v>21.736803690592449</v>
      </c>
      <c r="F226" s="34"/>
      <c r="G226" s="33">
        <f>F214-E226</f>
        <v>-1.64208984375</v>
      </c>
      <c r="H226" s="33">
        <f>2^G226</f>
        <v>0.32039202802380468</v>
      </c>
      <c r="I226" s="33">
        <f>H208</f>
        <v>1.0158302968802071</v>
      </c>
      <c r="J226" s="33">
        <f>H226/I226</f>
        <v>0.31539916559664027</v>
      </c>
      <c r="K226" s="33">
        <f>LOG(J226,2)</f>
        <v>-1.6647492514716264</v>
      </c>
      <c r="L226" s="34"/>
      <c r="M226" s="34"/>
      <c r="N226" s="34"/>
      <c r="O226" s="34"/>
      <c r="P226" s="34"/>
      <c r="Q226" s="34"/>
      <c r="R226" s="34"/>
      <c r="S226" s="28"/>
    </row>
    <row r="227" spans="1:19" x14ac:dyDescent="0.3">
      <c r="A227" s="31"/>
      <c r="B227" s="34"/>
      <c r="C227" s="34"/>
      <c r="D227" s="19">
        <v>21.745035171508789</v>
      </c>
      <c r="E227" s="37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28"/>
    </row>
    <row r="228" spans="1:19" x14ac:dyDescent="0.3">
      <c r="A228" s="32"/>
      <c r="B228" s="34"/>
      <c r="C228" s="35"/>
      <c r="D228" s="20">
        <v>21.770168304443359</v>
      </c>
      <c r="E228" s="38"/>
      <c r="F228" s="34"/>
      <c r="G228" s="35"/>
      <c r="H228" s="35"/>
      <c r="I228" s="35"/>
      <c r="J228" s="35"/>
      <c r="K228" s="35"/>
      <c r="L228" s="34"/>
      <c r="M228" s="34"/>
      <c r="N228" s="34"/>
      <c r="O228" s="34"/>
      <c r="P228" s="34"/>
      <c r="Q228" s="34"/>
      <c r="R228" s="34"/>
      <c r="S228" s="28"/>
    </row>
    <row r="229" spans="1:19" x14ac:dyDescent="0.3">
      <c r="A229" s="31" t="s">
        <v>48</v>
      </c>
      <c r="B229" s="34"/>
      <c r="C229" s="34" t="s">
        <v>39</v>
      </c>
      <c r="D229" s="19">
        <v>21.864259719848633</v>
      </c>
      <c r="E229" s="34">
        <f>AVERAGE(D229:D231)</f>
        <v>21.923238754272461</v>
      </c>
      <c r="F229" s="34"/>
      <c r="G229" s="34">
        <f>F214-E229</f>
        <v>-1.8285249074300118</v>
      </c>
      <c r="H229" s="34">
        <f>2^G229</f>
        <v>0.28155234901319715</v>
      </c>
      <c r="I229" s="34">
        <f>H211</f>
        <v>0.89121921190288844</v>
      </c>
      <c r="J229" s="34">
        <f>H229/I229</f>
        <v>0.31591817731581445</v>
      </c>
      <c r="K229" s="34">
        <f>LOG(J229,2)</f>
        <v>-1.6623771455552845</v>
      </c>
      <c r="L229" s="34"/>
      <c r="M229" s="34"/>
      <c r="N229" s="34"/>
      <c r="O229" s="34"/>
      <c r="P229" s="34"/>
      <c r="Q229" s="34"/>
      <c r="R229" s="34"/>
      <c r="S229" s="28"/>
    </row>
    <row r="230" spans="1:19" x14ac:dyDescent="0.3">
      <c r="A230" s="31"/>
      <c r="B230" s="34"/>
      <c r="C230" s="34"/>
      <c r="D230" s="19">
        <v>21.923910140991211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28"/>
    </row>
    <row r="231" spans="1:19" ht="15" thickBot="1" x14ac:dyDescent="0.35">
      <c r="A231" s="40"/>
      <c r="B231" s="39"/>
      <c r="C231" s="39"/>
      <c r="D231" s="22">
        <v>21.981546401977539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29"/>
    </row>
    <row r="233" spans="1:19" ht="15" thickBot="1" x14ac:dyDescent="0.35"/>
    <row r="234" spans="1:19" ht="15" thickBot="1" x14ac:dyDescent="0.35">
      <c r="A234" s="4" t="s">
        <v>25</v>
      </c>
      <c r="B234" s="6" t="s">
        <v>28</v>
      </c>
      <c r="C234" s="6" t="s">
        <v>24</v>
      </c>
      <c r="D234" s="6" t="s">
        <v>23</v>
      </c>
      <c r="E234" s="6" t="s">
        <v>22</v>
      </c>
      <c r="F234" s="6" t="s">
        <v>21</v>
      </c>
      <c r="G234" s="6" t="s">
        <v>20</v>
      </c>
      <c r="H234" s="6" t="s">
        <v>19</v>
      </c>
      <c r="I234" s="6" t="s">
        <v>18</v>
      </c>
      <c r="J234" s="6" t="s">
        <v>17</v>
      </c>
      <c r="K234" s="13" t="s">
        <v>16</v>
      </c>
      <c r="L234" s="13" t="s">
        <v>15</v>
      </c>
      <c r="M234" s="13" t="s">
        <v>14</v>
      </c>
      <c r="N234" s="13" t="s">
        <v>13</v>
      </c>
      <c r="O234" s="13" t="s">
        <v>12</v>
      </c>
      <c r="P234" s="13" t="s">
        <v>11</v>
      </c>
      <c r="Q234" s="13" t="s">
        <v>10</v>
      </c>
      <c r="R234" s="13" t="s">
        <v>9</v>
      </c>
      <c r="S234" s="12" t="s">
        <v>8</v>
      </c>
    </row>
    <row r="235" spans="1:19" x14ac:dyDescent="0.3">
      <c r="A235" s="44" t="s">
        <v>6</v>
      </c>
      <c r="B235" s="41" t="s">
        <v>34</v>
      </c>
      <c r="C235" s="41" t="s">
        <v>7</v>
      </c>
      <c r="D235" s="18">
        <v>15.180870056152344</v>
      </c>
      <c r="E235" s="41">
        <f>AVERAGE(D235:D237)</f>
        <v>14.911017417907715</v>
      </c>
      <c r="F235" s="41">
        <f>AVERAGE(E235:E241)</f>
        <v>15.424788686964247</v>
      </c>
      <c r="G235" s="41">
        <f>F235-E235</f>
        <v>0.51377126905653192</v>
      </c>
      <c r="H235" s="41">
        <f>2^G235</f>
        <v>1.4277775958706633</v>
      </c>
      <c r="I235" s="41"/>
      <c r="J235" s="46"/>
      <c r="K235" s="46"/>
      <c r="L235" s="46"/>
      <c r="M235" s="46"/>
      <c r="N235" s="46"/>
      <c r="O235" s="46"/>
      <c r="P235" s="46"/>
      <c r="Q235" s="46"/>
      <c r="R235" s="46"/>
      <c r="S235" s="47"/>
    </row>
    <row r="236" spans="1:19" x14ac:dyDescent="0.3">
      <c r="A236" s="31"/>
      <c r="B236" s="34"/>
      <c r="C236" s="34"/>
      <c r="D236" s="19">
        <v>14.482846260070801</v>
      </c>
      <c r="E236" s="34"/>
      <c r="F236" s="34"/>
      <c r="G236" s="34"/>
      <c r="H236" s="34"/>
      <c r="I236" s="34"/>
      <c r="J236" s="48"/>
      <c r="K236" s="48"/>
      <c r="L236" s="48"/>
      <c r="M236" s="48"/>
      <c r="N236" s="48"/>
      <c r="O236" s="48"/>
      <c r="P236" s="48"/>
      <c r="Q236" s="48"/>
      <c r="R236" s="48"/>
      <c r="S236" s="49"/>
    </row>
    <row r="237" spans="1:19" x14ac:dyDescent="0.3">
      <c r="A237" s="32"/>
      <c r="B237" s="34"/>
      <c r="C237" s="35"/>
      <c r="D237" s="20">
        <v>15.0693359375</v>
      </c>
      <c r="E237" s="35"/>
      <c r="F237" s="34"/>
      <c r="G237" s="35"/>
      <c r="H237" s="35"/>
      <c r="I237" s="34"/>
      <c r="J237" s="48"/>
      <c r="K237" s="48"/>
      <c r="L237" s="48"/>
      <c r="M237" s="48"/>
      <c r="N237" s="48"/>
      <c r="O237" s="48"/>
      <c r="P237" s="48"/>
      <c r="Q237" s="48"/>
      <c r="R237" s="48"/>
      <c r="S237" s="49"/>
    </row>
    <row r="238" spans="1:19" x14ac:dyDescent="0.3">
      <c r="A238" s="30" t="s">
        <v>5</v>
      </c>
      <c r="B238" s="34"/>
      <c r="C238" s="33" t="s">
        <v>7</v>
      </c>
      <c r="D238" s="21">
        <v>15.436375617980957</v>
      </c>
      <c r="E238" s="33">
        <f>AVERAGE(D238:D240)</f>
        <v>15.535610834757486</v>
      </c>
      <c r="F238" s="34"/>
      <c r="G238" s="33">
        <f>F235-E238</f>
        <v>-0.11082214779323962</v>
      </c>
      <c r="H238" s="33">
        <f>2^G238</f>
        <v>0.92606017811113239</v>
      </c>
      <c r="I238" s="34"/>
      <c r="J238" s="48"/>
      <c r="K238" s="48"/>
      <c r="L238" s="48"/>
      <c r="M238" s="48"/>
      <c r="N238" s="48"/>
      <c r="O238" s="48"/>
      <c r="P238" s="48"/>
      <c r="Q238" s="48"/>
      <c r="R238" s="48"/>
      <c r="S238" s="49"/>
    </row>
    <row r="239" spans="1:19" x14ac:dyDescent="0.3">
      <c r="A239" s="31"/>
      <c r="B239" s="34"/>
      <c r="C239" s="34"/>
      <c r="D239" s="19">
        <v>15.635361671447754</v>
      </c>
      <c r="E239" s="34"/>
      <c r="F239" s="34"/>
      <c r="G239" s="34"/>
      <c r="H239" s="34"/>
      <c r="I239" s="34"/>
      <c r="J239" s="48"/>
      <c r="K239" s="48"/>
      <c r="L239" s="48"/>
      <c r="M239" s="48"/>
      <c r="N239" s="48"/>
      <c r="O239" s="48"/>
      <c r="P239" s="48"/>
      <c r="Q239" s="48"/>
      <c r="R239" s="48"/>
      <c r="S239" s="49"/>
    </row>
    <row r="240" spans="1:19" x14ac:dyDescent="0.3">
      <c r="A240" s="32"/>
      <c r="B240" s="34"/>
      <c r="C240" s="35"/>
      <c r="D240" s="20">
        <v>15.53509521484375</v>
      </c>
      <c r="E240" s="35"/>
      <c r="F240" s="34"/>
      <c r="G240" s="35"/>
      <c r="H240" s="35"/>
      <c r="I240" s="34"/>
      <c r="J240" s="48"/>
      <c r="K240" s="48"/>
      <c r="L240" s="48"/>
      <c r="M240" s="48"/>
      <c r="N240" s="48"/>
      <c r="O240" s="48"/>
      <c r="P240" s="48"/>
      <c r="Q240" s="48"/>
      <c r="R240" s="48"/>
      <c r="S240" s="49"/>
    </row>
    <row r="241" spans="1:19" x14ac:dyDescent="0.3">
      <c r="A241" s="30" t="s">
        <v>4</v>
      </c>
      <c r="B241" s="34"/>
      <c r="C241" s="34" t="s">
        <v>7</v>
      </c>
      <c r="D241" s="19">
        <v>15.814522743225098</v>
      </c>
      <c r="E241" s="33">
        <f>AVERAGE(D241:D243)</f>
        <v>15.827737808227539</v>
      </c>
      <c r="F241" s="34"/>
      <c r="G241" s="33">
        <f>F235-E241</f>
        <v>-0.4029491212632923</v>
      </c>
      <c r="H241" s="33">
        <f>2^G241</f>
        <v>0.75631067056630696</v>
      </c>
      <c r="I241" s="34"/>
      <c r="J241" s="48"/>
      <c r="K241" s="48"/>
      <c r="L241" s="48"/>
      <c r="M241" s="48"/>
      <c r="N241" s="48"/>
      <c r="O241" s="48"/>
      <c r="P241" s="48"/>
      <c r="Q241" s="48"/>
      <c r="R241" s="48"/>
      <c r="S241" s="49"/>
    </row>
    <row r="242" spans="1:19" x14ac:dyDescent="0.3">
      <c r="A242" s="31"/>
      <c r="B242" s="34"/>
      <c r="C242" s="34"/>
      <c r="D242" s="19">
        <v>15.843212127685547</v>
      </c>
      <c r="E242" s="34"/>
      <c r="F242" s="34"/>
      <c r="G242" s="34"/>
      <c r="H242" s="34"/>
      <c r="I242" s="34"/>
      <c r="J242" s="48"/>
      <c r="K242" s="48"/>
      <c r="L242" s="48"/>
      <c r="M242" s="48"/>
      <c r="N242" s="48"/>
      <c r="O242" s="48"/>
      <c r="P242" s="48"/>
      <c r="Q242" s="48"/>
      <c r="R242" s="48"/>
      <c r="S242" s="49"/>
    </row>
    <row r="243" spans="1:19" x14ac:dyDescent="0.3">
      <c r="A243" s="32"/>
      <c r="B243" s="34"/>
      <c r="C243" s="35"/>
      <c r="D243" s="20">
        <v>15.825478553771973</v>
      </c>
      <c r="E243" s="35"/>
      <c r="F243" s="34"/>
      <c r="G243" s="35"/>
      <c r="H243" s="35"/>
      <c r="I243" s="34"/>
      <c r="J243" s="48"/>
      <c r="K243" s="48"/>
      <c r="L243" s="48"/>
      <c r="M243" s="48"/>
      <c r="N243" s="48"/>
      <c r="O243" s="48"/>
      <c r="P243" s="48"/>
      <c r="Q243" s="48"/>
      <c r="R243" s="48"/>
      <c r="S243" s="49"/>
    </row>
    <row r="244" spans="1:19" x14ac:dyDescent="0.3">
      <c r="A244" s="30" t="s">
        <v>46</v>
      </c>
      <c r="B244" s="34"/>
      <c r="C244" s="33" t="s">
        <v>7</v>
      </c>
      <c r="D244" s="21">
        <v>16.195859909057617</v>
      </c>
      <c r="E244" s="33">
        <f>AVERAGE(D244:D246)</f>
        <v>16.207522710164387</v>
      </c>
      <c r="F244" s="34"/>
      <c r="G244" s="33">
        <f>F235-E244</f>
        <v>-0.78273402320014007</v>
      </c>
      <c r="H244" s="33">
        <f>2^G244</f>
        <v>0.58126420637178011</v>
      </c>
      <c r="I244" s="34"/>
      <c r="J244" s="48"/>
      <c r="K244" s="48"/>
      <c r="L244" s="48"/>
      <c r="M244" s="48"/>
      <c r="N244" s="48"/>
      <c r="O244" s="48"/>
      <c r="P244" s="48"/>
      <c r="Q244" s="48"/>
      <c r="R244" s="48"/>
      <c r="S244" s="49"/>
    </row>
    <row r="245" spans="1:19" x14ac:dyDescent="0.3">
      <c r="A245" s="31"/>
      <c r="B245" s="34"/>
      <c r="C245" s="34"/>
      <c r="D245" s="19">
        <v>16.189577102661133</v>
      </c>
      <c r="E245" s="34"/>
      <c r="F245" s="34"/>
      <c r="G245" s="34"/>
      <c r="H245" s="34"/>
      <c r="I245" s="34"/>
      <c r="J245" s="48"/>
      <c r="K245" s="48"/>
      <c r="L245" s="48"/>
      <c r="M245" s="48"/>
      <c r="N245" s="48"/>
      <c r="O245" s="48"/>
      <c r="P245" s="48"/>
      <c r="Q245" s="48"/>
      <c r="R245" s="48"/>
      <c r="S245" s="49"/>
    </row>
    <row r="246" spans="1:19" x14ac:dyDescent="0.3">
      <c r="A246" s="32"/>
      <c r="B246" s="34"/>
      <c r="C246" s="35"/>
      <c r="D246" s="20">
        <v>16.237131118774414</v>
      </c>
      <c r="E246" s="35"/>
      <c r="F246" s="34"/>
      <c r="G246" s="35"/>
      <c r="H246" s="35"/>
      <c r="I246" s="34"/>
      <c r="J246" s="48"/>
      <c r="K246" s="48"/>
      <c r="L246" s="48"/>
      <c r="M246" s="48"/>
      <c r="N246" s="48"/>
      <c r="O246" s="48"/>
      <c r="P246" s="48"/>
      <c r="Q246" s="48"/>
      <c r="R246" s="48"/>
      <c r="S246" s="49"/>
    </row>
    <row r="247" spans="1:19" x14ac:dyDescent="0.3">
      <c r="A247" s="30" t="s">
        <v>47</v>
      </c>
      <c r="B247" s="34"/>
      <c r="C247" s="33" t="s">
        <v>7</v>
      </c>
      <c r="D247" s="21">
        <v>15.687872886657715</v>
      </c>
      <c r="E247" s="33">
        <f>AVERAGE(D247:D249)</f>
        <v>15.780147552490234</v>
      </c>
      <c r="F247" s="34"/>
      <c r="G247" s="33">
        <f>F235-E247</f>
        <v>-0.35535886552598761</v>
      </c>
      <c r="H247" s="33">
        <f>2^G247</f>
        <v>0.78167517987873214</v>
      </c>
      <c r="I247" s="34"/>
      <c r="J247" s="48"/>
      <c r="K247" s="48"/>
      <c r="L247" s="48"/>
      <c r="M247" s="48"/>
      <c r="N247" s="48"/>
      <c r="O247" s="48"/>
      <c r="P247" s="48"/>
      <c r="Q247" s="48"/>
      <c r="R247" s="48"/>
      <c r="S247" s="49"/>
    </row>
    <row r="248" spans="1:19" x14ac:dyDescent="0.3">
      <c r="A248" s="31"/>
      <c r="B248" s="34"/>
      <c r="C248" s="34"/>
      <c r="D248" s="19">
        <v>15.783933639526367</v>
      </c>
      <c r="E248" s="34"/>
      <c r="F248" s="34"/>
      <c r="G248" s="34"/>
      <c r="H248" s="34"/>
      <c r="I248" s="34"/>
      <c r="J248" s="48"/>
      <c r="K248" s="48"/>
      <c r="L248" s="48"/>
      <c r="M248" s="48"/>
      <c r="N248" s="48"/>
      <c r="O248" s="48"/>
      <c r="P248" s="48"/>
      <c r="Q248" s="48"/>
      <c r="R248" s="48"/>
      <c r="S248" s="49"/>
    </row>
    <row r="249" spans="1:19" x14ac:dyDescent="0.3">
      <c r="A249" s="32"/>
      <c r="B249" s="34"/>
      <c r="C249" s="35"/>
      <c r="D249" s="20">
        <v>15.868636131286621</v>
      </c>
      <c r="E249" s="35"/>
      <c r="F249" s="34"/>
      <c r="G249" s="35"/>
      <c r="H249" s="35"/>
      <c r="I249" s="34"/>
      <c r="J249" s="48"/>
      <c r="K249" s="48"/>
      <c r="L249" s="48"/>
      <c r="M249" s="48"/>
      <c r="N249" s="48"/>
      <c r="O249" s="48"/>
      <c r="P249" s="48"/>
      <c r="Q249" s="48"/>
      <c r="R249" s="48"/>
      <c r="S249" s="49"/>
    </row>
    <row r="250" spans="1:19" x14ac:dyDescent="0.3">
      <c r="A250" s="31" t="s">
        <v>48</v>
      </c>
      <c r="B250" s="34"/>
      <c r="C250" s="34" t="s">
        <v>7</v>
      </c>
      <c r="D250" s="19">
        <v>15.714248657226563</v>
      </c>
      <c r="E250" s="34">
        <f>AVERAGE(D250:D252)</f>
        <v>15.73512045542399</v>
      </c>
      <c r="F250" s="34"/>
      <c r="G250" s="34">
        <f>F235-E250</f>
        <v>-0.31033176845974353</v>
      </c>
      <c r="H250" s="34">
        <f>2^G250</f>
        <v>0.80645628168358896</v>
      </c>
      <c r="I250" s="34"/>
      <c r="J250" s="48"/>
      <c r="K250" s="48"/>
      <c r="L250" s="48"/>
      <c r="M250" s="48"/>
      <c r="N250" s="48"/>
      <c r="O250" s="48"/>
      <c r="P250" s="48"/>
      <c r="Q250" s="48"/>
      <c r="R250" s="48"/>
      <c r="S250" s="49"/>
    </row>
    <row r="251" spans="1:19" x14ac:dyDescent="0.3">
      <c r="A251" s="31"/>
      <c r="B251" s="34"/>
      <c r="C251" s="34"/>
      <c r="D251" s="19">
        <v>15.735401153564453</v>
      </c>
      <c r="E251" s="34"/>
      <c r="F251" s="34"/>
      <c r="G251" s="34"/>
      <c r="H251" s="34"/>
      <c r="I251" s="34"/>
      <c r="J251" s="48"/>
      <c r="K251" s="48"/>
      <c r="L251" s="48"/>
      <c r="M251" s="48"/>
      <c r="N251" s="48"/>
      <c r="O251" s="48"/>
      <c r="P251" s="48"/>
      <c r="Q251" s="48"/>
      <c r="R251" s="48"/>
      <c r="S251" s="49"/>
    </row>
    <row r="252" spans="1:19" ht="15" thickBot="1" x14ac:dyDescent="0.35">
      <c r="A252" s="40"/>
      <c r="B252" s="39"/>
      <c r="C252" s="39"/>
      <c r="D252" s="22">
        <v>15.755711555480957</v>
      </c>
      <c r="E252" s="39"/>
      <c r="F252" s="39"/>
      <c r="G252" s="39"/>
      <c r="H252" s="39"/>
      <c r="I252" s="39"/>
      <c r="J252" s="50"/>
      <c r="K252" s="50"/>
      <c r="L252" s="50"/>
      <c r="M252" s="50"/>
      <c r="N252" s="50"/>
      <c r="O252" s="50"/>
      <c r="P252" s="50"/>
      <c r="Q252" s="50"/>
      <c r="R252" s="50"/>
      <c r="S252" s="51"/>
    </row>
    <row r="253" spans="1:19" x14ac:dyDescent="0.3">
      <c r="A253" s="44" t="s">
        <v>6</v>
      </c>
      <c r="B253" s="34" t="s">
        <v>34</v>
      </c>
      <c r="C253" s="41" t="s">
        <v>39</v>
      </c>
      <c r="D253" s="18">
        <v>20.638410568237305</v>
      </c>
      <c r="E253" s="41">
        <f>AVERAGE(D253:D255)</f>
        <v>20.673679351806641</v>
      </c>
      <c r="F253" s="34">
        <f>AVERAGE(E253:E259)</f>
        <v>20.444561216566299</v>
      </c>
      <c r="G253" s="41">
        <f>F253-E253</f>
        <v>-0.2291181352403413</v>
      </c>
      <c r="H253" s="41">
        <f>2^G253</f>
        <v>0.8531562344606558</v>
      </c>
      <c r="I253" s="41">
        <f>H235</f>
        <v>1.4277775958706633</v>
      </c>
      <c r="J253" s="41">
        <f>H253/I253</f>
        <v>0.59754140765908181</v>
      </c>
      <c r="K253" s="41">
        <f>LOG(J253,2)</f>
        <v>-0.74288940429687322</v>
      </c>
      <c r="L253" s="41">
        <f>GEOMEAN(J253:J261)</f>
        <v>1.0000000000000009</v>
      </c>
      <c r="M253" s="41">
        <f>LOG(L253,2)</f>
        <v>1.2813706015259665E-15</v>
      </c>
      <c r="N253" s="41">
        <f>_xlfn.STDEV.P(K253:K261)</f>
        <v>0.61495937281408619</v>
      </c>
      <c r="O253" s="41">
        <f>N253/SQRT(3)</f>
        <v>0.35504695943489611</v>
      </c>
      <c r="P253" s="41">
        <f>2^(M253-O253)</f>
        <v>0.78184419384235015</v>
      </c>
      <c r="Q253" s="41">
        <f>2^(M253+O253)</f>
        <v>1.2790272126797173</v>
      </c>
      <c r="R253" s="41">
        <f>L253-P253</f>
        <v>0.21815580615765073</v>
      </c>
      <c r="S253" s="42">
        <f>Q253-L253</f>
        <v>0.27902721267971642</v>
      </c>
    </row>
    <row r="254" spans="1:19" x14ac:dyDescent="0.3">
      <c r="A254" s="31"/>
      <c r="B254" s="34"/>
      <c r="C254" s="34"/>
      <c r="D254" s="19">
        <v>20.657655715942383</v>
      </c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28"/>
    </row>
    <row r="255" spans="1:19" x14ac:dyDescent="0.3">
      <c r="A255" s="32"/>
      <c r="B255" s="34"/>
      <c r="C255" s="35"/>
      <c r="D255" s="20">
        <v>20.724971771240234</v>
      </c>
      <c r="E255" s="35"/>
      <c r="F255" s="34"/>
      <c r="G255" s="35"/>
      <c r="H255" s="35"/>
      <c r="I255" s="35"/>
      <c r="J255" s="35"/>
      <c r="K255" s="35"/>
      <c r="L255" s="34"/>
      <c r="M255" s="34"/>
      <c r="N255" s="34"/>
      <c r="O255" s="34"/>
      <c r="P255" s="34"/>
      <c r="Q255" s="34"/>
      <c r="R255" s="34"/>
      <c r="S255" s="28"/>
    </row>
    <row r="256" spans="1:19" x14ac:dyDescent="0.3">
      <c r="A256" s="30" t="s">
        <v>5</v>
      </c>
      <c r="B256" s="34"/>
      <c r="C256" s="33" t="s">
        <v>39</v>
      </c>
      <c r="D256" s="21">
        <v>20.537448883056641</v>
      </c>
      <c r="E256" s="33">
        <f>AVERAGE(D256:D258)</f>
        <v>20.575536727905273</v>
      </c>
      <c r="F256" s="34"/>
      <c r="G256" s="33">
        <f>F253-E256</f>
        <v>-0.13097551133897412</v>
      </c>
      <c r="H256" s="33">
        <f>2^G256</f>
        <v>0.91321375099560831</v>
      </c>
      <c r="I256" s="33">
        <f>H238</f>
        <v>0.92606017811113239</v>
      </c>
      <c r="J256" s="33">
        <f>H256/I256</f>
        <v>0.98612787006809133</v>
      </c>
      <c r="K256" s="33">
        <f>LOG(J256,2)</f>
        <v>-2.0153363545734451E-2</v>
      </c>
      <c r="L256" s="34"/>
      <c r="M256" s="34"/>
      <c r="N256" s="34"/>
      <c r="O256" s="34"/>
      <c r="P256" s="34"/>
      <c r="Q256" s="34"/>
      <c r="R256" s="34"/>
      <c r="S256" s="28"/>
    </row>
    <row r="257" spans="1:19" x14ac:dyDescent="0.3">
      <c r="A257" s="31"/>
      <c r="B257" s="34"/>
      <c r="C257" s="34"/>
      <c r="D257" s="19">
        <v>20.557159423828125</v>
      </c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28"/>
    </row>
    <row r="258" spans="1:19" x14ac:dyDescent="0.3">
      <c r="A258" s="32"/>
      <c r="B258" s="34"/>
      <c r="C258" s="35"/>
      <c r="D258" s="20">
        <v>20.632001876831055</v>
      </c>
      <c r="E258" s="35"/>
      <c r="F258" s="34"/>
      <c r="G258" s="35"/>
      <c r="H258" s="35"/>
      <c r="I258" s="35"/>
      <c r="J258" s="35"/>
      <c r="K258" s="35"/>
      <c r="L258" s="34"/>
      <c r="M258" s="34"/>
      <c r="N258" s="34"/>
      <c r="O258" s="34"/>
      <c r="P258" s="34"/>
      <c r="Q258" s="34"/>
      <c r="R258" s="34"/>
      <c r="S258" s="28"/>
    </row>
    <row r="259" spans="1:19" x14ac:dyDescent="0.3">
      <c r="A259" s="30" t="s">
        <v>4</v>
      </c>
      <c r="B259" s="34"/>
      <c r="C259" s="34" t="s">
        <v>39</v>
      </c>
      <c r="D259" s="19">
        <v>20.035299301147461</v>
      </c>
      <c r="E259" s="33">
        <f>AVERAGE(D259:D261)</f>
        <v>20.08446756998698</v>
      </c>
      <c r="F259" s="34"/>
      <c r="G259" s="33">
        <f>F253-E259</f>
        <v>0.36009364657931897</v>
      </c>
      <c r="H259" s="33">
        <f>2^G259</f>
        <v>1.283509208548637</v>
      </c>
      <c r="I259" s="33">
        <f>H241</f>
        <v>0.75631067056630696</v>
      </c>
      <c r="J259" s="33">
        <f>H259/I259</f>
        <v>1.6970661111889069</v>
      </c>
      <c r="K259" s="33">
        <f>LOG(J259,2)</f>
        <v>0.76304276784261116</v>
      </c>
      <c r="L259" s="34"/>
      <c r="M259" s="34"/>
      <c r="N259" s="34"/>
      <c r="O259" s="34"/>
      <c r="P259" s="34"/>
      <c r="Q259" s="34"/>
      <c r="R259" s="34"/>
      <c r="S259" s="28"/>
    </row>
    <row r="260" spans="1:19" x14ac:dyDescent="0.3">
      <c r="A260" s="31"/>
      <c r="B260" s="34"/>
      <c r="C260" s="34"/>
      <c r="D260" s="19">
        <v>20.095190048217773</v>
      </c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28"/>
    </row>
    <row r="261" spans="1:19" x14ac:dyDescent="0.3">
      <c r="A261" s="32"/>
      <c r="B261" s="34"/>
      <c r="C261" s="35"/>
      <c r="D261" s="20">
        <v>20.122913360595703</v>
      </c>
      <c r="E261" s="35"/>
      <c r="F261" s="34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43"/>
    </row>
    <row r="262" spans="1:19" x14ac:dyDescent="0.3">
      <c r="A262" s="30" t="s">
        <v>46</v>
      </c>
      <c r="B262" s="34"/>
      <c r="C262" s="33" t="s">
        <v>39</v>
      </c>
      <c r="D262" s="21">
        <v>24.471437454223633</v>
      </c>
      <c r="E262" s="33">
        <f>AVERAGE(D262:D264)</f>
        <v>24.495968500773113</v>
      </c>
      <c r="F262" s="34"/>
      <c r="G262" s="33">
        <f>F253-E262</f>
        <v>-4.0514072842068138</v>
      </c>
      <c r="H262" s="33">
        <f>2^G262</f>
        <v>6.0312160051659985E-2</v>
      </c>
      <c r="I262" s="33">
        <f>H244</f>
        <v>0.58126420637178011</v>
      </c>
      <c r="J262" s="33">
        <f>H262/I262</f>
        <v>0.1037603199896399</v>
      </c>
      <c r="K262" s="33">
        <f>LOG(J262,2)</f>
        <v>-3.2686732610066742</v>
      </c>
      <c r="L262" s="34">
        <f>GEOMEAN(J262:J270)</f>
        <v>0.16704558617958443</v>
      </c>
      <c r="M262" s="34">
        <f>LOG(L262,2)</f>
        <v>-2.5816862318250862</v>
      </c>
      <c r="N262" s="34">
        <f>_xlfn.STDEV.P(K262:K270)</f>
        <v>0.51945243547131847</v>
      </c>
      <c r="O262" s="34">
        <f>N262/SQRT(3)</f>
        <v>0.29990600345057244</v>
      </c>
      <c r="P262" s="34">
        <f>2^(M262-O262)</f>
        <v>0.13569201818930365</v>
      </c>
      <c r="Q262" s="34">
        <f>2^(M262+O262)</f>
        <v>0.20564384135809541</v>
      </c>
      <c r="R262" s="34">
        <f>L262-P262</f>
        <v>3.1353567990280773E-2</v>
      </c>
      <c r="S262" s="28">
        <f>Q262-L262</f>
        <v>3.8598255178510982E-2</v>
      </c>
    </row>
    <row r="263" spans="1:19" x14ac:dyDescent="0.3">
      <c r="A263" s="31"/>
      <c r="B263" s="34"/>
      <c r="C263" s="34"/>
      <c r="D263" s="19">
        <v>24.514453887939453</v>
      </c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28"/>
    </row>
    <row r="264" spans="1:19" x14ac:dyDescent="0.3">
      <c r="A264" s="32"/>
      <c r="B264" s="34"/>
      <c r="C264" s="35"/>
      <c r="D264" s="20">
        <v>24.50201416015625</v>
      </c>
      <c r="E264" s="35"/>
      <c r="F264" s="34"/>
      <c r="G264" s="35"/>
      <c r="H264" s="35"/>
      <c r="I264" s="35"/>
      <c r="J264" s="35"/>
      <c r="K264" s="35"/>
      <c r="L264" s="34"/>
      <c r="M264" s="34"/>
      <c r="N264" s="34"/>
      <c r="O264" s="34"/>
      <c r="P264" s="34"/>
      <c r="Q264" s="34"/>
      <c r="R264" s="34"/>
      <c r="S264" s="28"/>
    </row>
    <row r="265" spans="1:19" x14ac:dyDescent="0.3">
      <c r="A265" s="30" t="s">
        <v>47</v>
      </c>
      <c r="B265" s="34"/>
      <c r="C265" s="33" t="s">
        <v>39</v>
      </c>
      <c r="D265" s="21">
        <v>23.215394973754883</v>
      </c>
      <c r="E265" s="33">
        <f>AVERAGE(D265:D267)</f>
        <v>23.263463338216145</v>
      </c>
      <c r="F265" s="34"/>
      <c r="G265" s="33">
        <f>F253-E265</f>
        <v>-2.8189021216498453</v>
      </c>
      <c r="H265" s="33">
        <f>2^G265</f>
        <v>0.1417182910214129</v>
      </c>
      <c r="I265" s="33">
        <f>H247</f>
        <v>0.78167517987873214</v>
      </c>
      <c r="J265" s="33">
        <f>H265/I265</f>
        <v>0.1813007431595805</v>
      </c>
      <c r="K265" s="33">
        <f>LOG(J265,2)</f>
        <v>-2.4635432561238577</v>
      </c>
      <c r="L265" s="34"/>
      <c r="M265" s="34"/>
      <c r="N265" s="34"/>
      <c r="O265" s="34"/>
      <c r="P265" s="34"/>
      <c r="Q265" s="34"/>
      <c r="R265" s="34"/>
      <c r="S265" s="28"/>
    </row>
    <row r="266" spans="1:19" x14ac:dyDescent="0.3">
      <c r="A266" s="31"/>
      <c r="B266" s="34"/>
      <c r="C266" s="34"/>
      <c r="D266" s="19">
        <v>23.296890258789063</v>
      </c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28"/>
    </row>
    <row r="267" spans="1:19" x14ac:dyDescent="0.3">
      <c r="A267" s="32"/>
      <c r="B267" s="34"/>
      <c r="C267" s="35"/>
      <c r="D267" s="20">
        <v>23.278104782104492</v>
      </c>
      <c r="E267" s="35"/>
      <c r="F267" s="34"/>
      <c r="G267" s="35"/>
      <c r="H267" s="35"/>
      <c r="I267" s="35"/>
      <c r="J267" s="35"/>
      <c r="K267" s="35"/>
      <c r="L267" s="34"/>
      <c r="M267" s="34"/>
      <c r="N267" s="34"/>
      <c r="O267" s="34"/>
      <c r="P267" s="34"/>
      <c r="Q267" s="34"/>
      <c r="R267" s="34"/>
      <c r="S267" s="28"/>
    </row>
    <row r="268" spans="1:19" x14ac:dyDescent="0.3">
      <c r="A268" s="31" t="s">
        <v>48</v>
      </c>
      <c r="B268" s="34"/>
      <c r="C268" s="34" t="s">
        <v>39</v>
      </c>
      <c r="D268" s="19">
        <v>22.739498138427734</v>
      </c>
      <c r="E268" s="34">
        <f>AVERAGE(D268:D270)</f>
        <v>22.767735163370769</v>
      </c>
      <c r="F268" s="34"/>
      <c r="G268" s="34">
        <f>F253-E268</f>
        <v>-2.3231739468044701</v>
      </c>
      <c r="H268" s="34">
        <f>2^G268</f>
        <v>0.19982736280316121</v>
      </c>
      <c r="I268" s="34">
        <f>H250</f>
        <v>0.80645628168358896</v>
      </c>
      <c r="J268" s="34">
        <f>H268/I268</f>
        <v>0.24778449538020086</v>
      </c>
      <c r="K268" s="34">
        <f>LOG(J268,2)</f>
        <v>-2.0128421783447261</v>
      </c>
      <c r="L268" s="34"/>
      <c r="M268" s="34"/>
      <c r="N268" s="34"/>
      <c r="O268" s="34"/>
      <c r="P268" s="34"/>
      <c r="Q268" s="34"/>
      <c r="R268" s="34"/>
      <c r="S268" s="28"/>
    </row>
    <row r="269" spans="1:19" x14ac:dyDescent="0.3">
      <c r="A269" s="31"/>
      <c r="B269" s="34"/>
      <c r="C269" s="34"/>
      <c r="D269" s="19">
        <v>22.777521133422852</v>
      </c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28"/>
    </row>
    <row r="270" spans="1:19" ht="15" thickBot="1" x14ac:dyDescent="0.35">
      <c r="A270" s="40"/>
      <c r="B270" s="39"/>
      <c r="C270" s="39"/>
      <c r="D270" s="22">
        <v>22.786186218261719</v>
      </c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29"/>
    </row>
    <row r="271" spans="1:19" ht="15" thickBot="1" x14ac:dyDescent="0.35">
      <c r="A271" s="1"/>
    </row>
    <row r="272" spans="1:19" ht="15" thickBot="1" x14ac:dyDescent="0.35">
      <c r="A272" s="4" t="s">
        <v>25</v>
      </c>
      <c r="B272" s="6" t="s">
        <v>28</v>
      </c>
      <c r="C272" s="6" t="s">
        <v>24</v>
      </c>
      <c r="D272" s="6" t="s">
        <v>23</v>
      </c>
      <c r="E272" s="6" t="s">
        <v>22</v>
      </c>
      <c r="F272" s="6" t="s">
        <v>21</v>
      </c>
      <c r="G272" s="6" t="s">
        <v>20</v>
      </c>
      <c r="H272" s="6" t="s">
        <v>19</v>
      </c>
      <c r="I272" s="6" t="s">
        <v>18</v>
      </c>
      <c r="J272" s="6" t="s">
        <v>17</v>
      </c>
      <c r="K272" s="13" t="s">
        <v>16</v>
      </c>
      <c r="L272" s="13" t="s">
        <v>15</v>
      </c>
      <c r="M272" s="13" t="s">
        <v>14</v>
      </c>
      <c r="N272" s="13" t="s">
        <v>13</v>
      </c>
      <c r="O272" s="13" t="s">
        <v>12</v>
      </c>
      <c r="P272" s="13" t="s">
        <v>11</v>
      </c>
      <c r="Q272" s="13" t="s">
        <v>10</v>
      </c>
      <c r="R272" s="13" t="s">
        <v>9</v>
      </c>
      <c r="S272" s="12" t="s">
        <v>8</v>
      </c>
    </row>
    <row r="273" spans="1:19" x14ac:dyDescent="0.3">
      <c r="A273" s="44" t="s">
        <v>6</v>
      </c>
      <c r="B273" s="41" t="s">
        <v>36</v>
      </c>
      <c r="C273" s="41" t="s">
        <v>7</v>
      </c>
      <c r="D273" s="18">
        <v>15.562652587890625</v>
      </c>
      <c r="E273" s="45">
        <f>AVERAGE(D273:D275)</f>
        <v>15.500337918599447</v>
      </c>
      <c r="F273" s="41">
        <f>AVERAGE(E273:E279)</f>
        <v>15.443065537346733</v>
      </c>
      <c r="G273" s="41">
        <f>F273-E273</f>
        <v>-5.7272381252714055E-2</v>
      </c>
      <c r="H273" s="41">
        <f>2^G273</f>
        <v>0.96107945917090498</v>
      </c>
      <c r="I273" s="41"/>
      <c r="J273" s="46"/>
      <c r="K273" s="46"/>
      <c r="L273" s="46"/>
      <c r="M273" s="46"/>
      <c r="N273" s="46"/>
      <c r="O273" s="46"/>
      <c r="P273" s="46"/>
      <c r="Q273" s="46"/>
      <c r="R273" s="46"/>
      <c r="S273" s="47"/>
    </row>
    <row r="274" spans="1:19" x14ac:dyDescent="0.3">
      <c r="A274" s="31"/>
      <c r="B274" s="34"/>
      <c r="C274" s="34"/>
      <c r="D274" s="19">
        <v>15.472575187683105</v>
      </c>
      <c r="E274" s="37"/>
      <c r="F274" s="34"/>
      <c r="G274" s="34"/>
      <c r="H274" s="34"/>
      <c r="I274" s="34"/>
      <c r="J274" s="48"/>
      <c r="K274" s="48"/>
      <c r="L274" s="48"/>
      <c r="M274" s="48"/>
      <c r="N274" s="48"/>
      <c r="O274" s="48"/>
      <c r="P274" s="48"/>
      <c r="Q274" s="48"/>
      <c r="R274" s="48"/>
      <c r="S274" s="49"/>
    </row>
    <row r="275" spans="1:19" x14ac:dyDescent="0.3">
      <c r="A275" s="32"/>
      <c r="B275" s="34"/>
      <c r="C275" s="35"/>
      <c r="D275" s="20">
        <v>15.465785980224609</v>
      </c>
      <c r="E275" s="38"/>
      <c r="F275" s="34"/>
      <c r="G275" s="35"/>
      <c r="H275" s="35"/>
      <c r="I275" s="34"/>
      <c r="J275" s="48"/>
      <c r="K275" s="48"/>
      <c r="L275" s="48"/>
      <c r="M275" s="48"/>
      <c r="N275" s="48"/>
      <c r="O275" s="48"/>
      <c r="P275" s="48"/>
      <c r="Q275" s="48"/>
      <c r="R275" s="48"/>
      <c r="S275" s="49"/>
    </row>
    <row r="276" spans="1:19" x14ac:dyDescent="0.3">
      <c r="A276" s="30" t="s">
        <v>5</v>
      </c>
      <c r="B276" s="34"/>
      <c r="C276" s="34" t="s">
        <v>7</v>
      </c>
      <c r="D276" s="19">
        <v>15.166741371154785</v>
      </c>
      <c r="E276" s="34">
        <f>AVERAGE(D276:D278)</f>
        <v>15.079436937967936</v>
      </c>
      <c r="F276" s="34"/>
      <c r="G276" s="33">
        <f>F273-E276</f>
        <v>0.36362859937879755</v>
      </c>
      <c r="H276" s="33">
        <f>2^G276</f>
        <v>1.2866579734893466</v>
      </c>
      <c r="I276" s="34"/>
      <c r="J276" s="48"/>
      <c r="K276" s="48"/>
      <c r="L276" s="48"/>
      <c r="M276" s="48"/>
      <c r="N276" s="48"/>
      <c r="O276" s="48"/>
      <c r="P276" s="48"/>
      <c r="Q276" s="48"/>
      <c r="R276" s="48"/>
      <c r="S276" s="49"/>
    </row>
    <row r="277" spans="1:19" x14ac:dyDescent="0.3">
      <c r="A277" s="31"/>
      <c r="B277" s="34"/>
      <c r="C277" s="34"/>
      <c r="D277" s="19">
        <v>15.237761497497559</v>
      </c>
      <c r="E277" s="34"/>
      <c r="F277" s="34"/>
      <c r="G277" s="34"/>
      <c r="H277" s="34"/>
      <c r="I277" s="34"/>
      <c r="J277" s="48"/>
      <c r="K277" s="48"/>
      <c r="L277" s="48"/>
      <c r="M277" s="48"/>
      <c r="N277" s="48"/>
      <c r="O277" s="48"/>
      <c r="P277" s="48"/>
      <c r="Q277" s="48"/>
      <c r="R277" s="48"/>
      <c r="S277" s="49"/>
    </row>
    <row r="278" spans="1:19" x14ac:dyDescent="0.3">
      <c r="A278" s="32"/>
      <c r="B278" s="34"/>
      <c r="C278" s="35"/>
      <c r="D278" s="20">
        <v>14.833807945251465</v>
      </c>
      <c r="E278" s="35"/>
      <c r="F278" s="34"/>
      <c r="G278" s="35"/>
      <c r="H278" s="35"/>
      <c r="I278" s="34"/>
      <c r="J278" s="48"/>
      <c r="K278" s="48"/>
      <c r="L278" s="48"/>
      <c r="M278" s="48"/>
      <c r="N278" s="48"/>
      <c r="O278" s="48"/>
      <c r="P278" s="48"/>
      <c r="Q278" s="48"/>
      <c r="R278" s="48"/>
      <c r="S278" s="49"/>
    </row>
    <row r="279" spans="1:19" x14ac:dyDescent="0.3">
      <c r="A279" s="30" t="s">
        <v>4</v>
      </c>
      <c r="B279" s="34"/>
      <c r="C279" s="33" t="s">
        <v>7</v>
      </c>
      <c r="D279" s="19">
        <v>15.756789207458496</v>
      </c>
      <c r="E279" s="36">
        <f>AVERAGE(D279:D281)</f>
        <v>15.749421755472818</v>
      </c>
      <c r="F279" s="34"/>
      <c r="G279" s="33">
        <f>F273-E279</f>
        <v>-0.30635621812608527</v>
      </c>
      <c r="H279" s="33">
        <f>2^G279</f>
        <v>0.8086816508369189</v>
      </c>
      <c r="I279" s="34"/>
      <c r="J279" s="48"/>
      <c r="K279" s="48"/>
      <c r="L279" s="48"/>
      <c r="M279" s="48"/>
      <c r="N279" s="48"/>
      <c r="O279" s="48"/>
      <c r="P279" s="48"/>
      <c r="Q279" s="48"/>
      <c r="R279" s="48"/>
      <c r="S279" s="49"/>
    </row>
    <row r="280" spans="1:19" x14ac:dyDescent="0.3">
      <c r="A280" s="31"/>
      <c r="B280" s="34"/>
      <c r="C280" s="34"/>
      <c r="D280" s="19">
        <v>15.738094329833984</v>
      </c>
      <c r="E280" s="37"/>
      <c r="F280" s="34"/>
      <c r="G280" s="34"/>
      <c r="H280" s="34"/>
      <c r="I280" s="34"/>
      <c r="J280" s="48"/>
      <c r="K280" s="48"/>
      <c r="L280" s="48"/>
      <c r="M280" s="48"/>
      <c r="N280" s="48"/>
      <c r="O280" s="48"/>
      <c r="P280" s="48"/>
      <c r="Q280" s="48"/>
      <c r="R280" s="48"/>
      <c r="S280" s="49"/>
    </row>
    <row r="281" spans="1:19" x14ac:dyDescent="0.3">
      <c r="A281" s="32"/>
      <c r="B281" s="34"/>
      <c r="C281" s="35"/>
      <c r="D281" s="20">
        <v>15.753381729125977</v>
      </c>
      <c r="E281" s="38"/>
      <c r="F281" s="34"/>
      <c r="G281" s="35"/>
      <c r="H281" s="35"/>
      <c r="I281" s="34"/>
      <c r="J281" s="48"/>
      <c r="K281" s="48"/>
      <c r="L281" s="48"/>
      <c r="M281" s="48"/>
      <c r="N281" s="48"/>
      <c r="O281" s="48"/>
      <c r="P281" s="48"/>
      <c r="Q281" s="48"/>
      <c r="R281" s="48"/>
      <c r="S281" s="49"/>
    </row>
    <row r="282" spans="1:19" x14ac:dyDescent="0.3">
      <c r="A282" s="30" t="s">
        <v>46</v>
      </c>
      <c r="B282" s="34"/>
      <c r="C282" s="33" t="s">
        <v>7</v>
      </c>
      <c r="D282" s="21">
        <v>16.215280532836914</v>
      </c>
      <c r="E282" s="36">
        <f>AVERAGE(D282:D284)</f>
        <v>16.266665776570637</v>
      </c>
      <c r="F282" s="34"/>
      <c r="G282" s="33">
        <f>F273-E282</f>
        <v>-0.82360023922390369</v>
      </c>
      <c r="H282" s="33">
        <f>2^G282</f>
        <v>0.56503015152616776</v>
      </c>
      <c r="I282" s="34"/>
      <c r="J282" s="48"/>
      <c r="K282" s="48"/>
      <c r="L282" s="48"/>
      <c r="M282" s="48"/>
      <c r="N282" s="48"/>
      <c r="O282" s="48"/>
      <c r="P282" s="48"/>
      <c r="Q282" s="48"/>
      <c r="R282" s="48"/>
      <c r="S282" s="49"/>
    </row>
    <row r="283" spans="1:19" x14ac:dyDescent="0.3">
      <c r="A283" s="31"/>
      <c r="B283" s="34"/>
      <c r="C283" s="34"/>
      <c r="D283" s="19">
        <v>16.232412338256836</v>
      </c>
      <c r="E283" s="37"/>
      <c r="F283" s="34"/>
      <c r="G283" s="34"/>
      <c r="H283" s="34"/>
      <c r="I283" s="34"/>
      <c r="J283" s="48"/>
      <c r="K283" s="48"/>
      <c r="L283" s="48"/>
      <c r="M283" s="48"/>
      <c r="N283" s="48"/>
      <c r="O283" s="48"/>
      <c r="P283" s="48"/>
      <c r="Q283" s="48"/>
      <c r="R283" s="48"/>
      <c r="S283" s="49"/>
    </row>
    <row r="284" spans="1:19" x14ac:dyDescent="0.3">
      <c r="A284" s="32"/>
      <c r="B284" s="34"/>
      <c r="C284" s="35"/>
      <c r="D284" s="20">
        <v>16.352304458618164</v>
      </c>
      <c r="E284" s="38"/>
      <c r="F284" s="34"/>
      <c r="G284" s="35"/>
      <c r="H284" s="35"/>
      <c r="I284" s="34"/>
      <c r="J284" s="48"/>
      <c r="K284" s="48"/>
      <c r="L284" s="48"/>
      <c r="M284" s="48"/>
      <c r="N284" s="48"/>
      <c r="O284" s="48"/>
      <c r="P284" s="48"/>
      <c r="Q284" s="48"/>
      <c r="R284" s="48"/>
      <c r="S284" s="49"/>
    </row>
    <row r="285" spans="1:19" x14ac:dyDescent="0.3">
      <c r="A285" s="30" t="s">
        <v>47</v>
      </c>
      <c r="B285" s="34"/>
      <c r="C285" s="33" t="s">
        <v>7</v>
      </c>
      <c r="D285" s="21">
        <v>15.695551872253418</v>
      </c>
      <c r="E285" s="36">
        <f>AVERAGE(D285:D287)</f>
        <v>15.667987505594889</v>
      </c>
      <c r="F285" s="34"/>
      <c r="G285" s="33">
        <f>F273-E285</f>
        <v>-0.22492196824815558</v>
      </c>
      <c r="H285" s="33">
        <f>2^G285</f>
        <v>0.85564130392048388</v>
      </c>
      <c r="I285" s="34"/>
      <c r="J285" s="48"/>
      <c r="K285" s="48"/>
      <c r="L285" s="48"/>
      <c r="M285" s="48"/>
      <c r="N285" s="48"/>
      <c r="O285" s="48"/>
      <c r="P285" s="48"/>
      <c r="Q285" s="48"/>
      <c r="R285" s="48"/>
      <c r="S285" s="49"/>
    </row>
    <row r="286" spans="1:19" x14ac:dyDescent="0.3">
      <c r="A286" s="31"/>
      <c r="B286" s="34"/>
      <c r="C286" s="34"/>
      <c r="D286" s="19">
        <v>15.597180366516113</v>
      </c>
      <c r="E286" s="37"/>
      <c r="F286" s="34"/>
      <c r="G286" s="34"/>
      <c r="H286" s="34"/>
      <c r="I286" s="34"/>
      <c r="J286" s="48"/>
      <c r="K286" s="48"/>
      <c r="L286" s="48"/>
      <c r="M286" s="48"/>
      <c r="N286" s="48"/>
      <c r="O286" s="48"/>
      <c r="P286" s="48"/>
      <c r="Q286" s="48"/>
      <c r="R286" s="48"/>
      <c r="S286" s="49"/>
    </row>
    <row r="287" spans="1:19" x14ac:dyDescent="0.3">
      <c r="A287" s="32"/>
      <c r="B287" s="34"/>
      <c r="C287" s="35"/>
      <c r="D287" s="20">
        <v>15.711230278015137</v>
      </c>
      <c r="E287" s="38"/>
      <c r="F287" s="34"/>
      <c r="G287" s="35"/>
      <c r="H287" s="35"/>
      <c r="I287" s="34"/>
      <c r="J287" s="48"/>
      <c r="K287" s="48"/>
      <c r="L287" s="48"/>
      <c r="M287" s="48"/>
      <c r="N287" s="48"/>
      <c r="O287" s="48"/>
      <c r="P287" s="48"/>
      <c r="Q287" s="48"/>
      <c r="R287" s="48"/>
      <c r="S287" s="49"/>
    </row>
    <row r="288" spans="1:19" x14ac:dyDescent="0.3">
      <c r="A288" s="31" t="s">
        <v>48</v>
      </c>
      <c r="B288" s="34"/>
      <c r="C288" s="34" t="s">
        <v>7</v>
      </c>
      <c r="D288" s="19">
        <v>15.713702201843262</v>
      </c>
      <c r="E288" s="34">
        <f>AVERAGE(D288:D290)</f>
        <v>15.73045794169108</v>
      </c>
      <c r="F288" s="34"/>
      <c r="G288" s="34">
        <f>F273-E288</f>
        <v>-0.28739240434434699</v>
      </c>
      <c r="H288" s="34">
        <f>2^G288</f>
        <v>0.81938171044533581</v>
      </c>
      <c r="I288" s="34"/>
      <c r="J288" s="48"/>
      <c r="K288" s="48"/>
      <c r="L288" s="48"/>
      <c r="M288" s="48"/>
      <c r="N288" s="48"/>
      <c r="O288" s="48"/>
      <c r="P288" s="48"/>
      <c r="Q288" s="48"/>
      <c r="R288" s="48"/>
      <c r="S288" s="49"/>
    </row>
    <row r="289" spans="1:19" x14ac:dyDescent="0.3">
      <c r="A289" s="31"/>
      <c r="B289" s="34"/>
      <c r="C289" s="34"/>
      <c r="D289" s="19">
        <v>15.725353240966797</v>
      </c>
      <c r="E289" s="34"/>
      <c r="F289" s="34"/>
      <c r="G289" s="34"/>
      <c r="H289" s="34"/>
      <c r="I289" s="34"/>
      <c r="J289" s="48"/>
      <c r="K289" s="48"/>
      <c r="L289" s="48"/>
      <c r="M289" s="48"/>
      <c r="N289" s="48"/>
      <c r="O289" s="48"/>
      <c r="P289" s="48"/>
      <c r="Q289" s="48"/>
      <c r="R289" s="48"/>
      <c r="S289" s="49"/>
    </row>
    <row r="290" spans="1:19" ht="15" thickBot="1" x14ac:dyDescent="0.35">
      <c r="A290" s="40"/>
      <c r="B290" s="39"/>
      <c r="C290" s="39"/>
      <c r="D290" s="22">
        <v>15.752318382263184</v>
      </c>
      <c r="E290" s="39"/>
      <c r="F290" s="39"/>
      <c r="G290" s="39"/>
      <c r="H290" s="39"/>
      <c r="I290" s="39"/>
      <c r="J290" s="50"/>
      <c r="K290" s="50"/>
      <c r="L290" s="50"/>
      <c r="M290" s="50"/>
      <c r="N290" s="50"/>
      <c r="O290" s="50"/>
      <c r="P290" s="50"/>
      <c r="Q290" s="50"/>
      <c r="R290" s="50"/>
      <c r="S290" s="51"/>
    </row>
    <row r="291" spans="1:19" x14ac:dyDescent="0.3">
      <c r="A291" s="44" t="s">
        <v>6</v>
      </c>
      <c r="B291" s="34" t="s">
        <v>36</v>
      </c>
      <c r="C291" s="41" t="s">
        <v>39</v>
      </c>
      <c r="D291" s="18">
        <v>20.762670516967773</v>
      </c>
      <c r="E291" s="45">
        <f>AVERAGE(D291:D293)</f>
        <v>20.784098943074543</v>
      </c>
      <c r="F291" s="34">
        <f>AVERAGE(E291:E297)</f>
        <v>20.376839955647785</v>
      </c>
      <c r="G291" s="41">
        <f>F291-E291</f>
        <v>-0.40725898742675781</v>
      </c>
      <c r="H291" s="41">
        <f>2^G291</f>
        <v>0.7540546610107669</v>
      </c>
      <c r="I291" s="41">
        <f>H273</f>
        <v>0.96107945917090498</v>
      </c>
      <c r="J291" s="41">
        <f>H291/I291</f>
        <v>0.78459138192514044</v>
      </c>
      <c r="K291" s="41">
        <f>LOG(J291,2)</f>
        <v>-0.34998660617404398</v>
      </c>
      <c r="L291" s="41">
        <f>GEOMEAN(J291:J299)</f>
        <v>0.99999999999999944</v>
      </c>
      <c r="M291" s="41">
        <f>LOG(L291,2)</f>
        <v>-8.0085662595372976E-16</v>
      </c>
      <c r="N291" s="41">
        <f>_xlfn.STDEV.P(K291:K299)</f>
        <v>0.57800625742030509</v>
      </c>
      <c r="O291" s="41">
        <f>N291/SQRT(3)</f>
        <v>0.3337120683149013</v>
      </c>
      <c r="P291" s="41">
        <f>2^(M291-O291)</f>
        <v>0.79349219179557584</v>
      </c>
      <c r="Q291" s="41">
        <f>2^(M291+O291)</f>
        <v>1.260251846633955</v>
      </c>
      <c r="R291" s="41">
        <f>L291-P291</f>
        <v>0.2065078082044236</v>
      </c>
      <c r="S291" s="42">
        <f>Q291-L291</f>
        <v>0.26025184663395551</v>
      </c>
    </row>
    <row r="292" spans="1:19" x14ac:dyDescent="0.3">
      <c r="A292" s="31"/>
      <c r="B292" s="34"/>
      <c r="C292" s="34"/>
      <c r="D292" s="19">
        <v>20.781457901000977</v>
      </c>
      <c r="E292" s="37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28"/>
    </row>
    <row r="293" spans="1:19" x14ac:dyDescent="0.3">
      <c r="A293" s="32"/>
      <c r="B293" s="34"/>
      <c r="C293" s="35"/>
      <c r="D293" s="20">
        <v>20.808168411254883</v>
      </c>
      <c r="E293" s="38"/>
      <c r="F293" s="34"/>
      <c r="G293" s="35"/>
      <c r="H293" s="35"/>
      <c r="I293" s="35"/>
      <c r="J293" s="35"/>
      <c r="K293" s="35"/>
      <c r="L293" s="34"/>
      <c r="M293" s="34"/>
      <c r="N293" s="34"/>
      <c r="O293" s="34"/>
      <c r="P293" s="34"/>
      <c r="Q293" s="34"/>
      <c r="R293" s="34"/>
      <c r="S293" s="28"/>
    </row>
    <row r="294" spans="1:19" x14ac:dyDescent="0.3">
      <c r="A294" s="30" t="s">
        <v>5</v>
      </c>
      <c r="B294" s="34"/>
      <c r="C294" s="34" t="s">
        <v>39</v>
      </c>
      <c r="D294" s="19">
        <v>20.451047897338867</v>
      </c>
      <c r="E294" s="34">
        <f>AVERAGE(D294:D296)</f>
        <v>20.477959314982098</v>
      </c>
      <c r="F294" s="34"/>
      <c r="G294" s="33">
        <f>F291-E294</f>
        <v>-0.10111935933431226</v>
      </c>
      <c r="H294" s="33">
        <f>2^G294</f>
        <v>0.93230934995015624</v>
      </c>
      <c r="I294" s="33">
        <f>H276</f>
        <v>1.2866579734893466</v>
      </c>
      <c r="J294" s="33">
        <f>H294/I294</f>
        <v>0.72459765466791759</v>
      </c>
      <c r="K294" s="33">
        <f>LOG(J294,2)</f>
        <v>-0.46474795871310981</v>
      </c>
      <c r="L294" s="34"/>
      <c r="M294" s="34"/>
      <c r="N294" s="34"/>
      <c r="O294" s="34"/>
      <c r="P294" s="34"/>
      <c r="Q294" s="34"/>
      <c r="R294" s="34"/>
      <c r="S294" s="28"/>
    </row>
    <row r="295" spans="1:19" x14ac:dyDescent="0.3">
      <c r="A295" s="31"/>
      <c r="B295" s="34"/>
      <c r="C295" s="34"/>
      <c r="D295" s="19">
        <v>20.485864639282227</v>
      </c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28"/>
    </row>
    <row r="296" spans="1:19" x14ac:dyDescent="0.3">
      <c r="A296" s="32"/>
      <c r="B296" s="34"/>
      <c r="C296" s="35"/>
      <c r="D296" s="20">
        <v>20.496965408325195</v>
      </c>
      <c r="E296" s="35"/>
      <c r="F296" s="34"/>
      <c r="G296" s="35"/>
      <c r="H296" s="35"/>
      <c r="I296" s="35"/>
      <c r="J296" s="35"/>
      <c r="K296" s="35"/>
      <c r="L296" s="34"/>
      <c r="M296" s="34"/>
      <c r="N296" s="34"/>
      <c r="O296" s="34"/>
      <c r="P296" s="34"/>
      <c r="Q296" s="34"/>
      <c r="R296" s="34"/>
      <c r="S296" s="28"/>
    </row>
    <row r="297" spans="1:19" x14ac:dyDescent="0.3">
      <c r="A297" s="30" t="s">
        <v>4</v>
      </c>
      <c r="B297" s="34"/>
      <c r="C297" s="33" t="s">
        <v>39</v>
      </c>
      <c r="D297" s="19">
        <v>19.865703582763672</v>
      </c>
      <c r="E297" s="33">
        <f>AVERAGE(D297:D299)</f>
        <v>19.868461608886719</v>
      </c>
      <c r="F297" s="34"/>
      <c r="G297" s="33">
        <f>F291-E297</f>
        <v>0.50837834676106652</v>
      </c>
      <c r="H297" s="33">
        <f>2^G297</f>
        <v>1.4224503992809892</v>
      </c>
      <c r="I297" s="33">
        <f>H279</f>
        <v>0.8086816508369189</v>
      </c>
      <c r="J297" s="33">
        <f>H297/I297</f>
        <v>1.7589744960935743</v>
      </c>
      <c r="K297" s="33">
        <f>LOG(J297,2)</f>
        <v>0.81473456488715157</v>
      </c>
      <c r="L297" s="34"/>
      <c r="M297" s="34"/>
      <c r="N297" s="34"/>
      <c r="O297" s="34"/>
      <c r="P297" s="34"/>
      <c r="Q297" s="34"/>
      <c r="R297" s="34"/>
      <c r="S297" s="28"/>
    </row>
    <row r="298" spans="1:19" x14ac:dyDescent="0.3">
      <c r="A298" s="31"/>
      <c r="B298" s="34"/>
      <c r="C298" s="34"/>
      <c r="D298" s="19">
        <v>19.866146087646484</v>
      </c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28"/>
    </row>
    <row r="299" spans="1:19" x14ac:dyDescent="0.3">
      <c r="A299" s="32"/>
      <c r="B299" s="34"/>
      <c r="C299" s="35"/>
      <c r="D299" s="20">
        <v>19.87353515625</v>
      </c>
      <c r="E299" s="35"/>
      <c r="F299" s="34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43"/>
    </row>
    <row r="300" spans="1:19" x14ac:dyDescent="0.3">
      <c r="A300" s="30" t="s">
        <v>46</v>
      </c>
      <c r="B300" s="34"/>
      <c r="C300" s="33" t="s">
        <v>39</v>
      </c>
      <c r="D300" s="21">
        <v>24.87952995300293</v>
      </c>
      <c r="E300" s="36">
        <f>AVERAGE(D300:D302)</f>
        <v>24.891897837320965</v>
      </c>
      <c r="F300" s="34"/>
      <c r="G300" s="33">
        <f>F291-E300</f>
        <v>-4.5150578816731795</v>
      </c>
      <c r="H300" s="33">
        <f>2^G300</f>
        <v>4.373530358159048E-2</v>
      </c>
      <c r="I300" s="33">
        <f>H282</f>
        <v>0.56503015152616776</v>
      </c>
      <c r="J300" s="33">
        <f>H300/I300</f>
        <v>7.7403486280262696E-2</v>
      </c>
      <c r="K300" s="33">
        <f>LOG(J300,2)</f>
        <v>-3.6914576424492758</v>
      </c>
      <c r="L300" s="34">
        <f>GEOMEAN(J300:J308)</f>
        <v>0.16301324457776281</v>
      </c>
      <c r="M300" s="34">
        <f>LOG(L300,2)</f>
        <v>-2.6169389088948578</v>
      </c>
      <c r="N300" s="34">
        <f>_xlfn.STDEV.P(K300:K308)</f>
        <v>0.80689321690228077</v>
      </c>
      <c r="O300" s="34">
        <f>N300/SQRT(3)</f>
        <v>0.46586001598581495</v>
      </c>
      <c r="P300" s="34">
        <f>2^(M300-O300)</f>
        <v>0.1180280013590909</v>
      </c>
      <c r="Q300" s="34">
        <f>2^(M300+O300)</f>
        <v>0.22514418275136502</v>
      </c>
      <c r="R300" s="34">
        <f>L300-P300</f>
        <v>4.4985243218671908E-2</v>
      </c>
      <c r="S300" s="28">
        <f>Q300-L300</f>
        <v>6.2130938173602213E-2</v>
      </c>
    </row>
    <row r="301" spans="1:19" x14ac:dyDescent="0.3">
      <c r="A301" s="31"/>
      <c r="B301" s="34"/>
      <c r="C301" s="34"/>
      <c r="D301" s="19">
        <v>24.934919357299805</v>
      </c>
      <c r="E301" s="37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28"/>
    </row>
    <row r="302" spans="1:19" x14ac:dyDescent="0.3">
      <c r="A302" s="32"/>
      <c r="B302" s="34"/>
      <c r="C302" s="35"/>
      <c r="D302" s="20">
        <v>24.861244201660156</v>
      </c>
      <c r="E302" s="38"/>
      <c r="F302" s="34"/>
      <c r="G302" s="35"/>
      <c r="H302" s="35"/>
      <c r="I302" s="35"/>
      <c r="J302" s="35"/>
      <c r="K302" s="35"/>
      <c r="L302" s="34"/>
      <c r="M302" s="34"/>
      <c r="N302" s="34"/>
      <c r="O302" s="34"/>
      <c r="P302" s="34"/>
      <c r="Q302" s="34"/>
      <c r="R302" s="34"/>
      <c r="S302" s="28"/>
    </row>
    <row r="303" spans="1:19" x14ac:dyDescent="0.3">
      <c r="A303" s="30" t="s">
        <v>47</v>
      </c>
      <c r="B303" s="34"/>
      <c r="C303" s="33" t="s">
        <v>39</v>
      </c>
      <c r="D303" s="21">
        <v>22.921388626098633</v>
      </c>
      <c r="E303" s="36">
        <f>AVERAGE(D303:D305)</f>
        <v>23.014115651448567</v>
      </c>
      <c r="F303" s="34"/>
      <c r="G303" s="33">
        <f>F291-E303</f>
        <v>-2.6372756958007813</v>
      </c>
      <c r="H303" s="33">
        <f>2^G303</f>
        <v>0.16073146706936978</v>
      </c>
      <c r="I303" s="33">
        <f>H285</f>
        <v>0.85564130392048388</v>
      </c>
      <c r="J303" s="33">
        <f>H303/I303</f>
        <v>0.18784912127653297</v>
      </c>
      <c r="K303" s="33">
        <f>LOG(J303,2)</f>
        <v>-2.4123537275526257</v>
      </c>
      <c r="L303" s="34"/>
      <c r="M303" s="34"/>
      <c r="N303" s="34"/>
      <c r="O303" s="34"/>
      <c r="P303" s="34"/>
      <c r="Q303" s="34"/>
      <c r="R303" s="34"/>
      <c r="S303" s="28"/>
    </row>
    <row r="304" spans="1:19" x14ac:dyDescent="0.3">
      <c r="A304" s="31"/>
      <c r="B304" s="34"/>
      <c r="C304" s="34"/>
      <c r="D304" s="19">
        <v>23.060085296630859</v>
      </c>
      <c r="E304" s="37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28"/>
    </row>
    <row r="305" spans="1:19" x14ac:dyDescent="0.3">
      <c r="A305" s="32"/>
      <c r="B305" s="34"/>
      <c r="C305" s="35"/>
      <c r="D305" s="20">
        <v>23.060873031616211</v>
      </c>
      <c r="E305" s="38"/>
      <c r="F305" s="34"/>
      <c r="G305" s="35"/>
      <c r="H305" s="35"/>
      <c r="I305" s="35"/>
      <c r="J305" s="35"/>
      <c r="K305" s="35"/>
      <c r="L305" s="34"/>
      <c r="M305" s="34"/>
      <c r="N305" s="34"/>
      <c r="O305" s="34"/>
      <c r="P305" s="34"/>
      <c r="Q305" s="34"/>
      <c r="R305" s="34"/>
      <c r="S305" s="28"/>
    </row>
    <row r="306" spans="1:19" x14ac:dyDescent="0.3">
      <c r="A306" s="31" t="s">
        <v>48</v>
      </c>
      <c r="B306" s="34"/>
      <c r="C306" s="34" t="s">
        <v>39</v>
      </c>
      <c r="D306" s="19">
        <v>22.386343002319336</v>
      </c>
      <c r="E306" s="34">
        <f>AVERAGE(D306:D308)</f>
        <v>22.411237716674805</v>
      </c>
      <c r="F306" s="34"/>
      <c r="G306" s="34">
        <f>F291-E306</f>
        <v>-2.0343977610270194</v>
      </c>
      <c r="H306" s="34">
        <f>2^G306</f>
        <v>0.24410982019159821</v>
      </c>
      <c r="I306" s="34">
        <f>H288</f>
        <v>0.81938171044533581</v>
      </c>
      <c r="J306" s="34">
        <f>H306/I306</f>
        <v>0.29791953747530436</v>
      </c>
      <c r="K306" s="34">
        <f>LOG(J306,2)</f>
        <v>-1.7470053566826724</v>
      </c>
      <c r="L306" s="34"/>
      <c r="M306" s="34"/>
      <c r="N306" s="34"/>
      <c r="O306" s="34"/>
      <c r="P306" s="34"/>
      <c r="Q306" s="34"/>
      <c r="R306" s="34"/>
      <c r="S306" s="28"/>
    </row>
    <row r="307" spans="1:19" x14ac:dyDescent="0.3">
      <c r="A307" s="31"/>
      <c r="B307" s="34"/>
      <c r="C307" s="34"/>
      <c r="D307" s="19">
        <v>22.426605224609375</v>
      </c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28"/>
    </row>
    <row r="308" spans="1:19" ht="15" thickBot="1" x14ac:dyDescent="0.35">
      <c r="A308" s="40"/>
      <c r="B308" s="39"/>
      <c r="C308" s="39"/>
      <c r="D308" s="22">
        <v>22.420764923095703</v>
      </c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29"/>
    </row>
    <row r="309" spans="1:19" ht="15" thickBot="1" x14ac:dyDescent="0.35">
      <c r="A309" s="14"/>
      <c r="B309" s="14"/>
      <c r="C309" s="14"/>
      <c r="D309" s="2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 ht="15" thickBot="1" x14ac:dyDescent="0.35">
      <c r="A310" s="4" t="s">
        <v>25</v>
      </c>
      <c r="B310" s="6" t="s">
        <v>28</v>
      </c>
      <c r="C310" s="6" t="s">
        <v>24</v>
      </c>
      <c r="D310" s="6" t="s">
        <v>23</v>
      </c>
      <c r="E310" s="6" t="s">
        <v>22</v>
      </c>
      <c r="F310" s="6" t="s">
        <v>21</v>
      </c>
      <c r="G310" s="6" t="s">
        <v>20</v>
      </c>
      <c r="H310" s="6" t="s">
        <v>19</v>
      </c>
      <c r="I310" s="6" t="s">
        <v>18</v>
      </c>
      <c r="J310" s="6" t="s">
        <v>17</v>
      </c>
      <c r="K310" s="13" t="s">
        <v>16</v>
      </c>
      <c r="L310" s="13" t="s">
        <v>15</v>
      </c>
      <c r="M310" s="13" t="s">
        <v>14</v>
      </c>
      <c r="N310" s="13" t="s">
        <v>13</v>
      </c>
      <c r="O310" s="13" t="s">
        <v>12</v>
      </c>
      <c r="P310" s="13" t="s">
        <v>11</v>
      </c>
      <c r="Q310" s="13" t="s">
        <v>10</v>
      </c>
      <c r="R310" s="13" t="s">
        <v>9</v>
      </c>
      <c r="S310" s="12" t="s">
        <v>8</v>
      </c>
    </row>
    <row r="311" spans="1:19" x14ac:dyDescent="0.3">
      <c r="A311" s="44" t="s">
        <v>6</v>
      </c>
      <c r="B311" s="41" t="s">
        <v>38</v>
      </c>
      <c r="C311" s="41" t="s">
        <v>7</v>
      </c>
      <c r="D311" s="18">
        <v>15.739346504211426</v>
      </c>
      <c r="E311" s="45">
        <f>AVERAGE(D311:D313)</f>
        <v>15.783244768778482</v>
      </c>
      <c r="F311" s="41">
        <f>AVERAGE(E311:E317)</f>
        <v>15.745664384629992</v>
      </c>
      <c r="G311" s="41">
        <f>F311-E311</f>
        <v>-3.7580384148490964E-2</v>
      </c>
      <c r="H311" s="41">
        <f>2^G311</f>
        <v>0.97428760428789685</v>
      </c>
      <c r="I311" s="41"/>
      <c r="J311" s="46"/>
      <c r="K311" s="46"/>
      <c r="L311" s="46"/>
      <c r="M311" s="46"/>
      <c r="N311" s="46"/>
      <c r="O311" s="46"/>
      <c r="P311" s="46"/>
      <c r="Q311" s="46"/>
      <c r="R311" s="46"/>
      <c r="S311" s="47"/>
    </row>
    <row r="312" spans="1:19" x14ac:dyDescent="0.3">
      <c r="A312" s="31"/>
      <c r="B312" s="34"/>
      <c r="C312" s="34"/>
      <c r="D312" s="19">
        <v>15.782177925109863</v>
      </c>
      <c r="E312" s="37"/>
      <c r="F312" s="34"/>
      <c r="G312" s="34"/>
      <c r="H312" s="34"/>
      <c r="I312" s="34"/>
      <c r="J312" s="48"/>
      <c r="K312" s="48"/>
      <c r="L312" s="48"/>
      <c r="M312" s="48"/>
      <c r="N312" s="48"/>
      <c r="O312" s="48"/>
      <c r="P312" s="48"/>
      <c r="Q312" s="48"/>
      <c r="R312" s="48"/>
      <c r="S312" s="49"/>
    </row>
    <row r="313" spans="1:19" x14ac:dyDescent="0.3">
      <c r="A313" s="32"/>
      <c r="B313" s="34"/>
      <c r="C313" s="35"/>
      <c r="D313" s="20">
        <v>15.82820987701416</v>
      </c>
      <c r="E313" s="38"/>
      <c r="F313" s="34"/>
      <c r="G313" s="35"/>
      <c r="H313" s="35"/>
      <c r="I313" s="34"/>
      <c r="J313" s="48"/>
      <c r="K313" s="48"/>
      <c r="L313" s="48"/>
      <c r="M313" s="48"/>
      <c r="N313" s="48"/>
      <c r="O313" s="48"/>
      <c r="P313" s="48"/>
      <c r="Q313" s="48"/>
      <c r="R313" s="48"/>
      <c r="S313" s="49"/>
    </row>
    <row r="314" spans="1:19" x14ac:dyDescent="0.3">
      <c r="A314" s="30" t="s">
        <v>5</v>
      </c>
      <c r="B314" s="34"/>
      <c r="C314" s="33" t="s">
        <v>7</v>
      </c>
      <c r="D314" s="21">
        <v>15.770039558410645</v>
      </c>
      <c r="E314" s="34">
        <f>AVERAGE(D314:D316)</f>
        <v>15.67884381612142</v>
      </c>
      <c r="F314" s="34"/>
      <c r="G314" s="33">
        <f>F311-E314</f>
        <v>6.6820568508571654E-2</v>
      </c>
      <c r="H314" s="33">
        <f>2^G314</f>
        <v>1.0474058505852279</v>
      </c>
      <c r="I314" s="34"/>
      <c r="J314" s="48"/>
      <c r="K314" s="48"/>
      <c r="L314" s="48"/>
      <c r="M314" s="48"/>
      <c r="N314" s="48"/>
      <c r="O314" s="48"/>
      <c r="P314" s="48"/>
      <c r="Q314" s="48"/>
      <c r="R314" s="48"/>
      <c r="S314" s="49"/>
    </row>
    <row r="315" spans="1:19" x14ac:dyDescent="0.3">
      <c r="A315" s="31"/>
      <c r="B315" s="34"/>
      <c r="C315" s="34"/>
      <c r="D315" s="19">
        <v>15.760471343994141</v>
      </c>
      <c r="E315" s="34"/>
      <c r="F315" s="34"/>
      <c r="G315" s="34"/>
      <c r="H315" s="34"/>
      <c r="I315" s="34"/>
      <c r="J315" s="48"/>
      <c r="K315" s="48"/>
      <c r="L315" s="48"/>
      <c r="M315" s="48"/>
      <c r="N315" s="48"/>
      <c r="O315" s="48"/>
      <c r="P315" s="48"/>
      <c r="Q315" s="48"/>
      <c r="R315" s="48"/>
      <c r="S315" s="49"/>
    </row>
    <row r="316" spans="1:19" x14ac:dyDescent="0.3">
      <c r="A316" s="32"/>
      <c r="B316" s="34"/>
      <c r="C316" s="35"/>
      <c r="D316" s="20">
        <v>15.506020545959473</v>
      </c>
      <c r="E316" s="35"/>
      <c r="F316" s="34"/>
      <c r="G316" s="35"/>
      <c r="H316" s="35"/>
      <c r="I316" s="34"/>
      <c r="J316" s="48"/>
      <c r="K316" s="48"/>
      <c r="L316" s="48"/>
      <c r="M316" s="48"/>
      <c r="N316" s="48"/>
      <c r="O316" s="48"/>
      <c r="P316" s="48"/>
      <c r="Q316" s="48"/>
      <c r="R316" s="48"/>
      <c r="S316" s="49"/>
    </row>
    <row r="317" spans="1:19" x14ac:dyDescent="0.3">
      <c r="A317" s="30" t="s">
        <v>4</v>
      </c>
      <c r="B317" s="34"/>
      <c r="C317" s="34" t="s">
        <v>7</v>
      </c>
      <c r="D317" s="19">
        <v>15.755459785461426</v>
      </c>
      <c r="E317" s="33">
        <f>AVERAGE(D317:D319)</f>
        <v>15.774904568990072</v>
      </c>
      <c r="F317" s="34"/>
      <c r="G317" s="33">
        <f>F311-E317</f>
        <v>-2.924018436008069E-2</v>
      </c>
      <c r="H317" s="33">
        <f>2^G317</f>
        <v>0.97993625892290182</v>
      </c>
      <c r="I317" s="34"/>
      <c r="J317" s="48"/>
      <c r="K317" s="48"/>
      <c r="L317" s="48"/>
      <c r="M317" s="48"/>
      <c r="N317" s="48"/>
      <c r="O317" s="48"/>
      <c r="P317" s="48"/>
      <c r="Q317" s="48"/>
      <c r="R317" s="48"/>
      <c r="S317" s="49"/>
    </row>
    <row r="318" spans="1:19" x14ac:dyDescent="0.3">
      <c r="A318" s="31"/>
      <c r="B318" s="34"/>
      <c r="C318" s="34"/>
      <c r="D318" s="19">
        <v>15.775271415710449</v>
      </c>
      <c r="E318" s="34"/>
      <c r="F318" s="34"/>
      <c r="G318" s="34"/>
      <c r="H318" s="34"/>
      <c r="I318" s="34"/>
      <c r="J318" s="48"/>
      <c r="K318" s="48"/>
      <c r="L318" s="48"/>
      <c r="M318" s="48"/>
      <c r="N318" s="48"/>
      <c r="O318" s="48"/>
      <c r="P318" s="48"/>
      <c r="Q318" s="48"/>
      <c r="R318" s="48"/>
      <c r="S318" s="49"/>
    </row>
    <row r="319" spans="1:19" x14ac:dyDescent="0.3">
      <c r="A319" s="32"/>
      <c r="B319" s="34"/>
      <c r="C319" s="35"/>
      <c r="D319" s="20">
        <v>15.79398250579834</v>
      </c>
      <c r="E319" s="35"/>
      <c r="F319" s="34"/>
      <c r="G319" s="35"/>
      <c r="H319" s="35"/>
      <c r="I319" s="34"/>
      <c r="J319" s="48"/>
      <c r="K319" s="48"/>
      <c r="L319" s="48"/>
      <c r="M319" s="48"/>
      <c r="N319" s="48"/>
      <c r="O319" s="48"/>
      <c r="P319" s="48"/>
      <c r="Q319" s="48"/>
      <c r="R319" s="48"/>
      <c r="S319" s="49"/>
    </row>
    <row r="320" spans="1:19" x14ac:dyDescent="0.3">
      <c r="A320" s="30" t="s">
        <v>46</v>
      </c>
      <c r="B320" s="34"/>
      <c r="C320" s="33" t="s">
        <v>7</v>
      </c>
      <c r="D320" s="21">
        <v>16.099599838256836</v>
      </c>
      <c r="E320" s="36">
        <f>AVERAGE(D320:D322)</f>
        <v>16.116464614868164</v>
      </c>
      <c r="F320" s="34"/>
      <c r="G320" s="33">
        <f>F311-E320</f>
        <v>-0.37080023023817255</v>
      </c>
      <c r="H320" s="33">
        <f>2^G320</f>
        <v>0.77335341617090636</v>
      </c>
      <c r="I320" s="34"/>
      <c r="J320" s="48"/>
      <c r="K320" s="48"/>
      <c r="L320" s="48"/>
      <c r="M320" s="48"/>
      <c r="N320" s="48"/>
      <c r="O320" s="48"/>
      <c r="P320" s="48"/>
      <c r="Q320" s="48"/>
      <c r="R320" s="48"/>
      <c r="S320" s="49"/>
    </row>
    <row r="321" spans="1:19" x14ac:dyDescent="0.3">
      <c r="A321" s="31"/>
      <c r="B321" s="34"/>
      <c r="C321" s="34"/>
      <c r="D321" s="19">
        <v>16.089839935302734</v>
      </c>
      <c r="E321" s="37"/>
      <c r="F321" s="34"/>
      <c r="G321" s="34"/>
      <c r="H321" s="34"/>
      <c r="I321" s="34"/>
      <c r="J321" s="48"/>
      <c r="K321" s="48"/>
      <c r="L321" s="48"/>
      <c r="M321" s="48"/>
      <c r="N321" s="48"/>
      <c r="O321" s="48"/>
      <c r="P321" s="48"/>
      <c r="Q321" s="48"/>
      <c r="R321" s="48"/>
      <c r="S321" s="49"/>
    </row>
    <row r="322" spans="1:19" x14ac:dyDescent="0.3">
      <c r="A322" s="32"/>
      <c r="B322" s="34"/>
      <c r="C322" s="35"/>
      <c r="D322" s="20">
        <v>16.159954071044922</v>
      </c>
      <c r="E322" s="38"/>
      <c r="F322" s="34"/>
      <c r="G322" s="35"/>
      <c r="H322" s="35"/>
      <c r="I322" s="34"/>
      <c r="J322" s="48"/>
      <c r="K322" s="48"/>
      <c r="L322" s="48"/>
      <c r="M322" s="48"/>
      <c r="N322" s="48"/>
      <c r="O322" s="48"/>
      <c r="P322" s="48"/>
      <c r="Q322" s="48"/>
      <c r="R322" s="48"/>
      <c r="S322" s="49"/>
    </row>
    <row r="323" spans="1:19" x14ac:dyDescent="0.3">
      <c r="A323" s="30" t="s">
        <v>47</v>
      </c>
      <c r="B323" s="34"/>
      <c r="C323" s="33" t="s">
        <v>7</v>
      </c>
      <c r="D323" s="21">
        <v>15.721909523010254</v>
      </c>
      <c r="E323" s="36">
        <f>AVERAGE(D323:D325)</f>
        <v>15.715401331583658</v>
      </c>
      <c r="F323" s="34"/>
      <c r="G323" s="33">
        <f>F311-E323</f>
        <v>3.0263053046333255E-2</v>
      </c>
      <c r="H323" s="33">
        <f>2^G323</f>
        <v>1.0211983083928022</v>
      </c>
      <c r="I323" s="34"/>
      <c r="J323" s="48"/>
      <c r="K323" s="48"/>
      <c r="L323" s="48"/>
      <c r="M323" s="48"/>
      <c r="N323" s="48"/>
      <c r="O323" s="48"/>
      <c r="P323" s="48"/>
      <c r="Q323" s="48"/>
      <c r="R323" s="48"/>
      <c r="S323" s="49"/>
    </row>
    <row r="324" spans="1:19" x14ac:dyDescent="0.3">
      <c r="A324" s="31"/>
      <c r="B324" s="34"/>
      <c r="C324" s="34"/>
      <c r="D324" s="19">
        <v>15.697998046875</v>
      </c>
      <c r="E324" s="37"/>
      <c r="F324" s="34"/>
      <c r="G324" s="34"/>
      <c r="H324" s="34"/>
      <c r="I324" s="34"/>
      <c r="J324" s="48"/>
      <c r="K324" s="48"/>
      <c r="L324" s="48"/>
      <c r="M324" s="48"/>
      <c r="N324" s="48"/>
      <c r="O324" s="48"/>
      <c r="P324" s="48"/>
      <c r="Q324" s="48"/>
      <c r="R324" s="48"/>
      <c r="S324" s="49"/>
    </row>
    <row r="325" spans="1:19" x14ac:dyDescent="0.3">
      <c r="A325" s="32"/>
      <c r="B325" s="34"/>
      <c r="C325" s="35"/>
      <c r="D325" s="20">
        <v>15.726296424865723</v>
      </c>
      <c r="E325" s="38"/>
      <c r="F325" s="34"/>
      <c r="G325" s="35"/>
      <c r="H325" s="35"/>
      <c r="I325" s="34"/>
      <c r="J325" s="48"/>
      <c r="K325" s="48"/>
      <c r="L325" s="48"/>
      <c r="M325" s="48"/>
      <c r="N325" s="48"/>
      <c r="O325" s="48"/>
      <c r="P325" s="48"/>
      <c r="Q325" s="48"/>
      <c r="R325" s="48"/>
      <c r="S325" s="49"/>
    </row>
    <row r="326" spans="1:19" x14ac:dyDescent="0.3">
      <c r="A326" s="31" t="s">
        <v>48</v>
      </c>
      <c r="B326" s="34"/>
      <c r="C326" s="34" t="s">
        <v>7</v>
      </c>
      <c r="D326" s="19">
        <v>16.061223983764648</v>
      </c>
      <c r="E326" s="34">
        <f>AVERAGE(D326:D328)</f>
        <v>16.075375874837238</v>
      </c>
      <c r="F326" s="34"/>
      <c r="G326" s="34">
        <f>F311-E326</f>
        <v>-0.32971149020724688</v>
      </c>
      <c r="H326" s="34">
        <f>2^G326</f>
        <v>0.7956955908501554</v>
      </c>
      <c r="I326" s="34"/>
      <c r="J326" s="48"/>
      <c r="K326" s="48"/>
      <c r="L326" s="48"/>
      <c r="M326" s="48"/>
      <c r="N326" s="48"/>
      <c r="O326" s="48"/>
      <c r="P326" s="48"/>
      <c r="Q326" s="48"/>
      <c r="R326" s="48"/>
      <c r="S326" s="49"/>
    </row>
    <row r="327" spans="1:19" x14ac:dyDescent="0.3">
      <c r="A327" s="31"/>
      <c r="B327" s="34"/>
      <c r="C327" s="34"/>
      <c r="D327" s="19">
        <v>16.07689094543457</v>
      </c>
      <c r="E327" s="34"/>
      <c r="F327" s="34"/>
      <c r="G327" s="34"/>
      <c r="H327" s="34"/>
      <c r="I327" s="34"/>
      <c r="J327" s="48"/>
      <c r="K327" s="48"/>
      <c r="L327" s="48"/>
      <c r="M327" s="48"/>
      <c r="N327" s="48"/>
      <c r="O327" s="48"/>
      <c r="P327" s="48"/>
      <c r="Q327" s="48"/>
      <c r="R327" s="48"/>
      <c r="S327" s="49"/>
    </row>
    <row r="328" spans="1:19" ht="15" thickBot="1" x14ac:dyDescent="0.35">
      <c r="A328" s="40"/>
      <c r="B328" s="39"/>
      <c r="C328" s="39"/>
      <c r="D328" s="22">
        <v>16.0880126953125</v>
      </c>
      <c r="E328" s="39"/>
      <c r="F328" s="39"/>
      <c r="G328" s="39"/>
      <c r="H328" s="39"/>
      <c r="I328" s="39"/>
      <c r="J328" s="50"/>
      <c r="K328" s="50"/>
      <c r="L328" s="50"/>
      <c r="M328" s="50"/>
      <c r="N328" s="50"/>
      <c r="O328" s="50"/>
      <c r="P328" s="50"/>
      <c r="Q328" s="50"/>
      <c r="R328" s="50"/>
      <c r="S328" s="51"/>
    </row>
    <row r="329" spans="1:19" x14ac:dyDescent="0.3">
      <c r="A329" s="44" t="s">
        <v>6</v>
      </c>
      <c r="B329" s="34" t="s">
        <v>38</v>
      </c>
      <c r="C329" s="41" t="s">
        <v>39</v>
      </c>
      <c r="D329" s="18">
        <v>21.199556350708008</v>
      </c>
      <c r="E329" s="45">
        <f>AVERAGE(D329:D331)</f>
        <v>21.260990142822266</v>
      </c>
      <c r="F329" s="34">
        <f>AVERAGE(E329:E335)</f>
        <v>20.756875779893665</v>
      </c>
      <c r="G329" s="41">
        <f>F329-E329</f>
        <v>-0.50411436292860046</v>
      </c>
      <c r="H329" s="41">
        <f>2^G329</f>
        <v>0.70509308505715296</v>
      </c>
      <c r="I329" s="41">
        <f>H311</f>
        <v>0.97428760428789685</v>
      </c>
      <c r="J329" s="41">
        <f>H329/I329</f>
        <v>0.72370117607367368</v>
      </c>
      <c r="K329" s="41">
        <f>LOG(J329,2)</f>
        <v>-0.46653397878010977</v>
      </c>
      <c r="L329" s="41">
        <f>GEOMEAN(J329:J337)</f>
        <v>1.0000000000000007</v>
      </c>
      <c r="M329" s="41">
        <f>LOG(L329,2)</f>
        <v>9.61027951144475E-16</v>
      </c>
      <c r="N329" s="41">
        <f>_xlfn.STDEV.P(K329:K337)</f>
        <v>0.39006319577181825</v>
      </c>
      <c r="O329" s="41">
        <f>N329/SQRT(3)</f>
        <v>0.22520309107982497</v>
      </c>
      <c r="P329" s="41">
        <f>2^(M329-O329)</f>
        <v>0.85547459032878626</v>
      </c>
      <c r="Q329" s="41">
        <f>2^(M329+O329)</f>
        <v>1.1689417912642728</v>
      </c>
      <c r="R329" s="41">
        <f>L329-P329</f>
        <v>0.14452540967121441</v>
      </c>
      <c r="S329" s="42">
        <f>Q329-L329</f>
        <v>0.16894179126427211</v>
      </c>
    </row>
    <row r="330" spans="1:19" x14ac:dyDescent="0.3">
      <c r="A330" s="31"/>
      <c r="B330" s="34"/>
      <c r="C330" s="34"/>
      <c r="D330" s="19">
        <v>21.318429946899414</v>
      </c>
      <c r="E330" s="37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28"/>
    </row>
    <row r="331" spans="1:19" x14ac:dyDescent="0.3">
      <c r="A331" s="32"/>
      <c r="B331" s="34"/>
      <c r="C331" s="35"/>
      <c r="D331" s="20">
        <v>21.264984130859375</v>
      </c>
      <c r="E331" s="38"/>
      <c r="F331" s="34"/>
      <c r="G331" s="35"/>
      <c r="H331" s="35"/>
      <c r="I331" s="35"/>
      <c r="J331" s="35"/>
      <c r="K331" s="35"/>
      <c r="L331" s="34"/>
      <c r="M331" s="34"/>
      <c r="N331" s="34"/>
      <c r="O331" s="34"/>
      <c r="P331" s="34"/>
      <c r="Q331" s="34"/>
      <c r="R331" s="34"/>
      <c r="S331" s="28"/>
    </row>
    <row r="332" spans="1:19" x14ac:dyDescent="0.3">
      <c r="A332" s="30" t="s">
        <v>5</v>
      </c>
      <c r="B332" s="34"/>
      <c r="C332" s="33" t="s">
        <v>39</v>
      </c>
      <c r="D332" s="21">
        <v>20.664573669433594</v>
      </c>
      <c r="E332" s="34">
        <f>AVERAGE(D332:D334)</f>
        <v>20.711706797281902</v>
      </c>
      <c r="F332" s="34"/>
      <c r="G332" s="33">
        <f>F329-E332</f>
        <v>4.5168982611762942E-2</v>
      </c>
      <c r="H332" s="33">
        <f>2^G332</f>
        <v>1.0318040272446942</v>
      </c>
      <c r="I332" s="33">
        <f>H314</f>
        <v>1.0474058505852279</v>
      </c>
      <c r="J332" s="33">
        <f>H332/I332</f>
        <v>0.98510431908336549</v>
      </c>
      <c r="K332" s="33">
        <f>LOG(J332,2)</f>
        <v>-2.1651585896808608E-2</v>
      </c>
      <c r="L332" s="34"/>
      <c r="M332" s="34"/>
      <c r="N332" s="34"/>
      <c r="O332" s="34"/>
      <c r="P332" s="34"/>
      <c r="Q332" s="34"/>
      <c r="R332" s="34"/>
      <c r="S332" s="28"/>
    </row>
    <row r="333" spans="1:19" x14ac:dyDescent="0.3">
      <c r="A333" s="31"/>
      <c r="B333" s="34"/>
      <c r="C333" s="34"/>
      <c r="D333" s="19">
        <v>20.75764274597168</v>
      </c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28"/>
    </row>
    <row r="334" spans="1:19" x14ac:dyDescent="0.3">
      <c r="A334" s="32"/>
      <c r="B334" s="34"/>
      <c r="C334" s="35"/>
      <c r="D334" s="20">
        <v>20.71290397644043</v>
      </c>
      <c r="E334" s="35"/>
      <c r="F334" s="34"/>
      <c r="G334" s="35"/>
      <c r="H334" s="35"/>
      <c r="I334" s="35"/>
      <c r="J334" s="35"/>
      <c r="K334" s="35"/>
      <c r="L334" s="34"/>
      <c r="M334" s="34"/>
      <c r="N334" s="34"/>
      <c r="O334" s="34"/>
      <c r="P334" s="34"/>
      <c r="Q334" s="34"/>
      <c r="R334" s="34"/>
      <c r="S334" s="28"/>
    </row>
    <row r="335" spans="1:19" x14ac:dyDescent="0.3">
      <c r="A335" s="30" t="s">
        <v>4</v>
      </c>
      <c r="B335" s="34"/>
      <c r="C335" s="34" t="s">
        <v>39</v>
      </c>
      <c r="D335" s="19">
        <v>20.25090217590332</v>
      </c>
      <c r="E335" s="36">
        <f>AVERAGE(D335:D337)</f>
        <v>20.297930399576824</v>
      </c>
      <c r="F335" s="34"/>
      <c r="G335" s="33">
        <f>F329-E335</f>
        <v>0.45894538031684107</v>
      </c>
      <c r="H335" s="33">
        <f>2^G335</f>
        <v>1.3745366553447607</v>
      </c>
      <c r="I335" s="33">
        <f>H317</f>
        <v>0.97993625892290182</v>
      </c>
      <c r="J335" s="33">
        <f>H335/I335</f>
        <v>1.4026796567927635</v>
      </c>
      <c r="K335" s="33">
        <f>LOG(J335,2)</f>
        <v>0.48818556467692148</v>
      </c>
      <c r="L335" s="34"/>
      <c r="M335" s="34"/>
      <c r="N335" s="34"/>
      <c r="O335" s="34"/>
      <c r="P335" s="34"/>
      <c r="Q335" s="34"/>
      <c r="R335" s="34"/>
      <c r="S335" s="28"/>
    </row>
    <row r="336" spans="1:19" x14ac:dyDescent="0.3">
      <c r="A336" s="31"/>
      <c r="B336" s="34"/>
      <c r="C336" s="34"/>
      <c r="D336" s="19">
        <v>20.322715759277344</v>
      </c>
      <c r="E336" s="37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28"/>
    </row>
    <row r="337" spans="1:19" x14ac:dyDescent="0.3">
      <c r="A337" s="32"/>
      <c r="B337" s="34"/>
      <c r="C337" s="35"/>
      <c r="D337" s="20">
        <v>20.320173263549805</v>
      </c>
      <c r="E337" s="38"/>
      <c r="F337" s="34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43"/>
    </row>
    <row r="338" spans="1:19" x14ac:dyDescent="0.3">
      <c r="A338" s="30" t="s">
        <v>46</v>
      </c>
      <c r="B338" s="34"/>
      <c r="C338" s="33" t="s">
        <v>39</v>
      </c>
      <c r="D338" s="21">
        <v>24.611566543579102</v>
      </c>
      <c r="E338" s="36">
        <f>AVERAGE(D338:D340)</f>
        <v>24.630540211995442</v>
      </c>
      <c r="F338" s="34"/>
      <c r="G338" s="33">
        <f>F329-E338</f>
        <v>-3.8736644321017764</v>
      </c>
      <c r="H338" s="33">
        <f>2^G338</f>
        <v>6.8219858269341668E-2</v>
      </c>
      <c r="I338" s="33">
        <f>H320</f>
        <v>0.77335341617090636</v>
      </c>
      <c r="J338" s="33">
        <f>H338/I338</f>
        <v>8.8213043148005571E-2</v>
      </c>
      <c r="K338" s="33">
        <f>LOG(J338,2)</f>
        <v>-3.5028642018636043</v>
      </c>
      <c r="L338" s="34">
        <f>GEOMEAN(J338:J346)</f>
        <v>0.15620530991371473</v>
      </c>
      <c r="M338" s="34">
        <f>LOG(L338,2)</f>
        <v>-2.6784845987955719</v>
      </c>
      <c r="N338" s="34">
        <f>_xlfn.STDEV.P(K338:K346)</f>
        <v>0.59449459985701336</v>
      </c>
      <c r="O338" s="34">
        <f>N338/SQRT(3)</f>
        <v>0.34323161725922552</v>
      </c>
      <c r="P338" s="34">
        <f>2^(M338-O338)</f>
        <v>0.12313252364499039</v>
      </c>
      <c r="Q338" s="34">
        <f>2^(M338+O338)</f>
        <v>0.19816128284342505</v>
      </c>
      <c r="R338" s="34">
        <f>L338-P338</f>
        <v>3.3072786268724341E-2</v>
      </c>
      <c r="S338" s="28">
        <f>Q338-L338</f>
        <v>4.1955972929710317E-2</v>
      </c>
    </row>
    <row r="339" spans="1:19" x14ac:dyDescent="0.3">
      <c r="A339" s="31"/>
      <c r="B339" s="34"/>
      <c r="C339" s="34"/>
      <c r="D339" s="19">
        <v>24.653446197509766</v>
      </c>
      <c r="E339" s="37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28"/>
    </row>
    <row r="340" spans="1:19" x14ac:dyDescent="0.3">
      <c r="A340" s="32"/>
      <c r="B340" s="34"/>
      <c r="C340" s="35"/>
      <c r="D340" s="20">
        <v>24.626607894897461</v>
      </c>
      <c r="E340" s="38"/>
      <c r="F340" s="34"/>
      <c r="G340" s="35"/>
      <c r="H340" s="35"/>
      <c r="I340" s="35"/>
      <c r="J340" s="35"/>
      <c r="K340" s="35"/>
      <c r="L340" s="34"/>
      <c r="M340" s="34"/>
      <c r="N340" s="34"/>
      <c r="O340" s="34"/>
      <c r="P340" s="34"/>
      <c r="Q340" s="34"/>
      <c r="R340" s="34"/>
      <c r="S340" s="28"/>
    </row>
    <row r="341" spans="1:19" x14ac:dyDescent="0.3">
      <c r="A341" s="30" t="s">
        <v>47</v>
      </c>
      <c r="B341" s="34"/>
      <c r="C341" s="33" t="s">
        <v>39</v>
      </c>
      <c r="D341" s="21">
        <v>22.782546997070313</v>
      </c>
      <c r="E341" s="36">
        <f>AVERAGE(D341:D343)</f>
        <v>22.849958419799805</v>
      </c>
      <c r="F341" s="34"/>
      <c r="G341" s="33">
        <f>F329-E341</f>
        <v>-2.0930826399061395</v>
      </c>
      <c r="H341" s="33">
        <f>2^G341</f>
        <v>0.2343793481014777</v>
      </c>
      <c r="I341" s="33">
        <f>H323</f>
        <v>1.0211983083928022</v>
      </c>
      <c r="J341" s="33">
        <f>H341/I341</f>
        <v>0.2295140387280431</v>
      </c>
      <c r="K341" s="33">
        <f>LOG(J341,2)</f>
        <v>-2.1233456929524728</v>
      </c>
      <c r="L341" s="34"/>
      <c r="M341" s="34"/>
      <c r="N341" s="34"/>
      <c r="O341" s="34"/>
      <c r="P341" s="34"/>
      <c r="Q341" s="34"/>
      <c r="R341" s="34"/>
      <c r="S341" s="28"/>
    </row>
    <row r="342" spans="1:19" x14ac:dyDescent="0.3">
      <c r="A342" s="31"/>
      <c r="B342" s="34"/>
      <c r="C342" s="34"/>
      <c r="D342" s="19">
        <v>22.926752090454102</v>
      </c>
      <c r="E342" s="37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28"/>
    </row>
    <row r="343" spans="1:19" x14ac:dyDescent="0.3">
      <c r="A343" s="32"/>
      <c r="B343" s="34"/>
      <c r="C343" s="35"/>
      <c r="D343" s="20">
        <v>22.840576171875</v>
      </c>
      <c r="E343" s="38"/>
      <c r="F343" s="34"/>
      <c r="G343" s="35"/>
      <c r="H343" s="35"/>
      <c r="I343" s="35"/>
      <c r="J343" s="35"/>
      <c r="K343" s="35"/>
      <c r="L343" s="34"/>
      <c r="M343" s="34"/>
      <c r="N343" s="34"/>
      <c r="O343" s="34"/>
      <c r="P343" s="34"/>
      <c r="Q343" s="34"/>
      <c r="R343" s="34"/>
      <c r="S343" s="28"/>
    </row>
    <row r="344" spans="1:19" x14ac:dyDescent="0.3">
      <c r="A344" s="31" t="s">
        <v>48</v>
      </c>
      <c r="B344" s="34"/>
      <c r="C344" s="34" t="s">
        <v>39</v>
      </c>
      <c r="D344" s="19">
        <v>23.457197189331055</v>
      </c>
      <c r="E344" s="34">
        <f>AVERAGE(D344:D346)</f>
        <v>23.495831171671551</v>
      </c>
      <c r="F344" s="34"/>
      <c r="G344" s="34">
        <f>F329-E344</f>
        <v>-2.7389553917778855</v>
      </c>
      <c r="H344" s="34">
        <f>2^G344</f>
        <v>0.14979325921289316</v>
      </c>
      <c r="I344" s="34">
        <f>H326</f>
        <v>0.7956955908501554</v>
      </c>
      <c r="J344" s="34">
        <f>H344/I344</f>
        <v>0.18825447939562867</v>
      </c>
      <c r="K344" s="34">
        <f>LOG(J344,2)</f>
        <v>-2.4092439015706391</v>
      </c>
      <c r="L344" s="34"/>
      <c r="M344" s="34"/>
      <c r="N344" s="34"/>
      <c r="O344" s="34"/>
      <c r="P344" s="34"/>
      <c r="Q344" s="34"/>
      <c r="R344" s="34"/>
      <c r="S344" s="28"/>
    </row>
    <row r="345" spans="1:19" x14ac:dyDescent="0.3">
      <c r="A345" s="31"/>
      <c r="B345" s="34"/>
      <c r="C345" s="34"/>
      <c r="D345" s="19">
        <v>23.542953491210938</v>
      </c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28"/>
    </row>
    <row r="346" spans="1:19" ht="15" thickBot="1" x14ac:dyDescent="0.35">
      <c r="A346" s="40"/>
      <c r="B346" s="39"/>
      <c r="C346" s="39"/>
      <c r="D346" s="22">
        <v>23.487342834472656</v>
      </c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29"/>
    </row>
    <row r="348" spans="1:19" ht="15" thickBot="1" x14ac:dyDescent="0.35"/>
    <row r="349" spans="1:19" ht="15" thickBot="1" x14ac:dyDescent="0.35">
      <c r="A349" s="4" t="s">
        <v>25</v>
      </c>
      <c r="B349" s="6" t="s">
        <v>28</v>
      </c>
      <c r="C349" s="6" t="s">
        <v>24</v>
      </c>
      <c r="D349" s="6" t="s">
        <v>23</v>
      </c>
      <c r="E349" s="6" t="s">
        <v>22</v>
      </c>
      <c r="F349" s="6" t="s">
        <v>21</v>
      </c>
      <c r="G349" s="6" t="s">
        <v>20</v>
      </c>
      <c r="H349" s="6" t="s">
        <v>19</v>
      </c>
      <c r="I349" s="6" t="s">
        <v>18</v>
      </c>
      <c r="J349" s="6" t="s">
        <v>17</v>
      </c>
      <c r="K349" s="13" t="s">
        <v>16</v>
      </c>
      <c r="L349" s="13" t="s">
        <v>15</v>
      </c>
      <c r="M349" s="13" t="s">
        <v>14</v>
      </c>
      <c r="N349" s="13" t="s">
        <v>13</v>
      </c>
      <c r="O349" s="13" t="s">
        <v>12</v>
      </c>
      <c r="P349" s="13" t="s">
        <v>11</v>
      </c>
      <c r="Q349" s="13" t="s">
        <v>10</v>
      </c>
      <c r="R349" s="13" t="s">
        <v>9</v>
      </c>
      <c r="S349" s="12" t="s">
        <v>8</v>
      </c>
    </row>
    <row r="350" spans="1:19" x14ac:dyDescent="0.3">
      <c r="A350" s="44" t="s">
        <v>6</v>
      </c>
      <c r="B350" s="41" t="s">
        <v>43</v>
      </c>
      <c r="C350" s="41" t="s">
        <v>7</v>
      </c>
      <c r="D350" s="18">
        <v>15.832536697387695</v>
      </c>
      <c r="E350" s="45">
        <f>AVERAGE(D350:D352)</f>
        <v>15.863395373026529</v>
      </c>
      <c r="F350" s="41">
        <f>AVERAGE(E350:E356)</f>
        <v>15.734645843505859</v>
      </c>
      <c r="G350" s="41">
        <f>F350-E350</f>
        <v>-0.12874952952066998</v>
      </c>
      <c r="H350" s="41">
        <f>2^G350</f>
        <v>0.91462386622448366</v>
      </c>
      <c r="I350" s="41"/>
      <c r="J350" s="46"/>
      <c r="K350" s="46"/>
      <c r="L350" s="46"/>
      <c r="M350" s="46"/>
      <c r="N350" s="46"/>
      <c r="O350" s="46"/>
      <c r="P350" s="46"/>
      <c r="Q350" s="46"/>
      <c r="R350" s="46"/>
      <c r="S350" s="47"/>
    </row>
    <row r="351" spans="1:19" x14ac:dyDescent="0.3">
      <c r="A351" s="31"/>
      <c r="B351" s="34"/>
      <c r="C351" s="34"/>
      <c r="D351" s="19">
        <v>15.88831901550293</v>
      </c>
      <c r="E351" s="37"/>
      <c r="F351" s="34"/>
      <c r="G351" s="34"/>
      <c r="H351" s="34"/>
      <c r="I351" s="34"/>
      <c r="J351" s="48"/>
      <c r="K351" s="48"/>
      <c r="L351" s="48"/>
      <c r="M351" s="48"/>
      <c r="N351" s="48"/>
      <c r="O351" s="48"/>
      <c r="P351" s="48"/>
      <c r="Q351" s="48"/>
      <c r="R351" s="48"/>
      <c r="S351" s="49"/>
    </row>
    <row r="352" spans="1:19" x14ac:dyDescent="0.3">
      <c r="A352" s="32"/>
      <c r="B352" s="34"/>
      <c r="C352" s="35"/>
      <c r="D352" s="20">
        <v>15.869330406188965</v>
      </c>
      <c r="E352" s="38"/>
      <c r="F352" s="34"/>
      <c r="G352" s="35"/>
      <c r="H352" s="35"/>
      <c r="I352" s="34"/>
      <c r="J352" s="48"/>
      <c r="K352" s="48"/>
      <c r="L352" s="48"/>
      <c r="M352" s="48"/>
      <c r="N352" s="48"/>
      <c r="O352" s="48"/>
      <c r="P352" s="48"/>
      <c r="Q352" s="48"/>
      <c r="R352" s="48"/>
      <c r="S352" s="49"/>
    </row>
    <row r="353" spans="1:19" x14ac:dyDescent="0.3">
      <c r="A353" s="30" t="s">
        <v>5</v>
      </c>
      <c r="B353" s="34"/>
      <c r="C353" s="33" t="s">
        <v>7</v>
      </c>
      <c r="D353" s="21">
        <v>15.65017032623291</v>
      </c>
      <c r="E353" s="36">
        <f>AVERAGE(D353:D355)</f>
        <v>15.664660135904947</v>
      </c>
      <c r="F353" s="34"/>
      <c r="G353" s="33">
        <f>F350-E353</f>
        <v>6.998570760091205E-2</v>
      </c>
      <c r="H353" s="33">
        <f>2^G353</f>
        <v>1.0497062844083813</v>
      </c>
      <c r="I353" s="34"/>
      <c r="J353" s="48"/>
      <c r="K353" s="48"/>
      <c r="L353" s="48"/>
      <c r="M353" s="48"/>
      <c r="N353" s="48"/>
      <c r="O353" s="48"/>
      <c r="P353" s="48"/>
      <c r="Q353" s="48"/>
      <c r="R353" s="48"/>
      <c r="S353" s="49"/>
    </row>
    <row r="354" spans="1:19" x14ac:dyDescent="0.3">
      <c r="A354" s="31"/>
      <c r="B354" s="34"/>
      <c r="C354" s="34"/>
      <c r="D354" s="19">
        <v>15.686431884765625</v>
      </c>
      <c r="E354" s="37"/>
      <c r="F354" s="34"/>
      <c r="G354" s="34"/>
      <c r="H354" s="34"/>
      <c r="I354" s="34"/>
      <c r="J354" s="48"/>
      <c r="K354" s="48"/>
      <c r="L354" s="48"/>
      <c r="M354" s="48"/>
      <c r="N354" s="48"/>
      <c r="O354" s="48"/>
      <c r="P354" s="48"/>
      <c r="Q354" s="48"/>
      <c r="R354" s="48"/>
      <c r="S354" s="49"/>
    </row>
    <row r="355" spans="1:19" x14ac:dyDescent="0.3">
      <c r="A355" s="32"/>
      <c r="B355" s="34"/>
      <c r="C355" s="35"/>
      <c r="D355" s="20">
        <v>15.657378196716309</v>
      </c>
      <c r="E355" s="38"/>
      <c r="F355" s="34"/>
      <c r="G355" s="35"/>
      <c r="H355" s="35"/>
      <c r="I355" s="34"/>
      <c r="J355" s="48"/>
      <c r="K355" s="48"/>
      <c r="L355" s="48"/>
      <c r="M355" s="48"/>
      <c r="N355" s="48"/>
      <c r="O355" s="48"/>
      <c r="P355" s="48"/>
      <c r="Q355" s="48"/>
      <c r="R355" s="48"/>
      <c r="S355" s="49"/>
    </row>
    <row r="356" spans="1:19" x14ac:dyDescent="0.3">
      <c r="A356" s="30" t="s">
        <v>4</v>
      </c>
      <c r="B356" s="34"/>
      <c r="C356" s="33" t="s">
        <v>7</v>
      </c>
      <c r="D356" s="21">
        <v>15.624015808105469</v>
      </c>
      <c r="E356" s="34">
        <f>AVERAGE(D356:D358)</f>
        <v>15.6758820215861</v>
      </c>
      <c r="F356" s="34"/>
      <c r="G356" s="33">
        <f>F350-E356</f>
        <v>5.8763821919759707E-2</v>
      </c>
      <c r="H356" s="33">
        <f>2^G356</f>
        <v>1.0415729031393386</v>
      </c>
      <c r="I356" s="34"/>
      <c r="J356" s="48"/>
      <c r="K356" s="48"/>
      <c r="L356" s="48"/>
      <c r="M356" s="48"/>
      <c r="N356" s="48"/>
      <c r="O356" s="48"/>
      <c r="P356" s="48"/>
      <c r="Q356" s="48"/>
      <c r="R356" s="48"/>
      <c r="S356" s="49"/>
    </row>
    <row r="357" spans="1:19" x14ac:dyDescent="0.3">
      <c r="A357" s="31"/>
      <c r="B357" s="34"/>
      <c r="C357" s="34"/>
      <c r="D357" s="19">
        <v>15.698627471923828</v>
      </c>
      <c r="E357" s="34"/>
      <c r="F357" s="34"/>
      <c r="G357" s="34"/>
      <c r="H357" s="34"/>
      <c r="I357" s="34"/>
      <c r="J357" s="48"/>
      <c r="K357" s="48"/>
      <c r="L357" s="48"/>
      <c r="M357" s="48"/>
      <c r="N357" s="48"/>
      <c r="O357" s="48"/>
      <c r="P357" s="48"/>
      <c r="Q357" s="48"/>
      <c r="R357" s="48"/>
      <c r="S357" s="49"/>
    </row>
    <row r="358" spans="1:19" x14ac:dyDescent="0.3">
      <c r="A358" s="32"/>
      <c r="B358" s="34"/>
      <c r="C358" s="35"/>
      <c r="D358" s="20">
        <v>15.705002784729004</v>
      </c>
      <c r="E358" s="35"/>
      <c r="F358" s="34"/>
      <c r="G358" s="35"/>
      <c r="H358" s="35"/>
      <c r="I358" s="34"/>
      <c r="J358" s="48"/>
      <c r="K358" s="48"/>
      <c r="L358" s="48"/>
      <c r="M358" s="48"/>
      <c r="N358" s="48"/>
      <c r="O358" s="48"/>
      <c r="P358" s="48"/>
      <c r="Q358" s="48"/>
      <c r="R358" s="48"/>
      <c r="S358" s="49"/>
    </row>
    <row r="359" spans="1:19" x14ac:dyDescent="0.3">
      <c r="A359" s="30" t="s">
        <v>46</v>
      </c>
      <c r="B359" s="34"/>
      <c r="C359" s="33" t="s">
        <v>7</v>
      </c>
      <c r="D359" s="21">
        <v>15.704286575317383</v>
      </c>
      <c r="E359" s="36">
        <f>AVERAGE(D359:D361)</f>
        <v>15.732019742329916</v>
      </c>
      <c r="F359" s="34"/>
      <c r="G359" s="33">
        <f>F350-E359</f>
        <v>2.6261011759434183E-3</v>
      </c>
      <c r="H359" s="33">
        <f>2^G359</f>
        <v>1.0018219323315012</v>
      </c>
      <c r="I359" s="34"/>
      <c r="J359" s="48"/>
      <c r="K359" s="48"/>
      <c r="L359" s="48"/>
      <c r="M359" s="48"/>
      <c r="N359" s="48"/>
      <c r="O359" s="48"/>
      <c r="P359" s="48"/>
      <c r="Q359" s="48"/>
      <c r="R359" s="48"/>
      <c r="S359" s="49"/>
    </row>
    <row r="360" spans="1:19" x14ac:dyDescent="0.3">
      <c r="A360" s="31"/>
      <c r="B360" s="34"/>
      <c r="C360" s="34"/>
      <c r="D360" s="19">
        <v>15.726555824279785</v>
      </c>
      <c r="E360" s="37"/>
      <c r="F360" s="34"/>
      <c r="G360" s="34"/>
      <c r="H360" s="34"/>
      <c r="I360" s="34"/>
      <c r="J360" s="48"/>
      <c r="K360" s="48"/>
      <c r="L360" s="48"/>
      <c r="M360" s="48"/>
      <c r="N360" s="48"/>
      <c r="O360" s="48"/>
      <c r="P360" s="48"/>
      <c r="Q360" s="48"/>
      <c r="R360" s="48"/>
      <c r="S360" s="49"/>
    </row>
    <row r="361" spans="1:19" x14ac:dyDescent="0.3">
      <c r="A361" s="32"/>
      <c r="B361" s="34"/>
      <c r="C361" s="35"/>
      <c r="D361" s="20">
        <v>15.765216827392578</v>
      </c>
      <c r="E361" s="38"/>
      <c r="F361" s="34"/>
      <c r="G361" s="35"/>
      <c r="H361" s="35"/>
      <c r="I361" s="34"/>
      <c r="J361" s="48"/>
      <c r="K361" s="48"/>
      <c r="L361" s="48"/>
      <c r="M361" s="48"/>
      <c r="N361" s="48"/>
      <c r="O361" s="48"/>
      <c r="P361" s="48"/>
      <c r="Q361" s="48"/>
      <c r="R361" s="48"/>
      <c r="S361" s="49"/>
    </row>
    <row r="362" spans="1:19" x14ac:dyDescent="0.3">
      <c r="A362" s="30" t="s">
        <v>47</v>
      </c>
      <c r="B362" s="34"/>
      <c r="C362" s="33" t="s">
        <v>7</v>
      </c>
      <c r="D362" s="21">
        <v>15.630707740783691</v>
      </c>
      <c r="E362" s="36">
        <f>AVERAGE(D362:D364)</f>
        <v>15.666845003763834</v>
      </c>
      <c r="F362" s="34"/>
      <c r="G362" s="33">
        <f>F350-E362</f>
        <v>6.7800839742025332E-2</v>
      </c>
      <c r="H362" s="33">
        <f>2^G362</f>
        <v>1.0481177756257063</v>
      </c>
      <c r="I362" s="34"/>
      <c r="J362" s="48"/>
      <c r="K362" s="48"/>
      <c r="L362" s="48"/>
      <c r="M362" s="48"/>
      <c r="N362" s="48"/>
      <c r="O362" s="48"/>
      <c r="P362" s="48"/>
      <c r="Q362" s="48"/>
      <c r="R362" s="48"/>
      <c r="S362" s="49"/>
    </row>
    <row r="363" spans="1:19" x14ac:dyDescent="0.3">
      <c r="A363" s="31"/>
      <c r="B363" s="34"/>
      <c r="C363" s="34"/>
      <c r="D363" s="19">
        <v>15.683571815490723</v>
      </c>
      <c r="E363" s="37"/>
      <c r="F363" s="34"/>
      <c r="G363" s="34"/>
      <c r="H363" s="34"/>
      <c r="I363" s="34"/>
      <c r="J363" s="48"/>
      <c r="K363" s="48"/>
      <c r="L363" s="48"/>
      <c r="M363" s="48"/>
      <c r="N363" s="48"/>
      <c r="O363" s="48"/>
      <c r="P363" s="48"/>
      <c r="Q363" s="48"/>
      <c r="R363" s="48"/>
      <c r="S363" s="49"/>
    </row>
    <row r="364" spans="1:19" x14ac:dyDescent="0.3">
      <c r="A364" s="32"/>
      <c r="B364" s="34"/>
      <c r="C364" s="35"/>
      <c r="D364" s="20">
        <v>15.68625545501709</v>
      </c>
      <c r="E364" s="38"/>
      <c r="F364" s="34"/>
      <c r="G364" s="35"/>
      <c r="H364" s="35"/>
      <c r="I364" s="34"/>
      <c r="J364" s="48"/>
      <c r="K364" s="48"/>
      <c r="L364" s="48"/>
      <c r="M364" s="48"/>
      <c r="N364" s="48"/>
      <c r="O364" s="48"/>
      <c r="P364" s="48"/>
      <c r="Q364" s="48"/>
      <c r="R364" s="48"/>
      <c r="S364" s="49"/>
    </row>
    <row r="365" spans="1:19" x14ac:dyDescent="0.3">
      <c r="A365" s="31" t="s">
        <v>48</v>
      </c>
      <c r="B365" s="34"/>
      <c r="C365" s="34" t="s">
        <v>7</v>
      </c>
      <c r="D365" s="19">
        <v>15.649364471435547</v>
      </c>
      <c r="E365" s="34">
        <f>AVERAGE(D365:D367)</f>
        <v>15.672151883443197</v>
      </c>
      <c r="F365" s="34"/>
      <c r="G365" s="34">
        <f>F350-E365</f>
        <v>6.2493960062662168E-2</v>
      </c>
      <c r="H365" s="34">
        <f>2^G365</f>
        <v>1.0442694105159374</v>
      </c>
      <c r="I365" s="34"/>
      <c r="J365" s="48"/>
      <c r="K365" s="48"/>
      <c r="L365" s="48"/>
      <c r="M365" s="48"/>
      <c r="N365" s="48"/>
      <c r="O365" s="48"/>
      <c r="P365" s="48"/>
      <c r="Q365" s="48"/>
      <c r="R365" s="48"/>
      <c r="S365" s="49"/>
    </row>
    <row r="366" spans="1:19" x14ac:dyDescent="0.3">
      <c r="A366" s="31"/>
      <c r="B366" s="34"/>
      <c r="C366" s="34"/>
      <c r="D366" s="19">
        <v>15.697138786315918</v>
      </c>
      <c r="E366" s="34"/>
      <c r="F366" s="34"/>
      <c r="G366" s="34"/>
      <c r="H366" s="34"/>
      <c r="I366" s="34"/>
      <c r="J366" s="48"/>
      <c r="K366" s="48"/>
      <c r="L366" s="48"/>
      <c r="M366" s="48"/>
      <c r="N366" s="48"/>
      <c r="O366" s="48"/>
      <c r="P366" s="48"/>
      <c r="Q366" s="48"/>
      <c r="R366" s="48"/>
      <c r="S366" s="49"/>
    </row>
    <row r="367" spans="1:19" ht="15" thickBot="1" x14ac:dyDescent="0.35">
      <c r="A367" s="40"/>
      <c r="B367" s="39"/>
      <c r="C367" s="39"/>
      <c r="D367" s="22">
        <v>15.669952392578125</v>
      </c>
      <c r="E367" s="39"/>
      <c r="F367" s="39"/>
      <c r="G367" s="39"/>
      <c r="H367" s="39"/>
      <c r="I367" s="39"/>
      <c r="J367" s="50"/>
      <c r="K367" s="50"/>
      <c r="L367" s="50"/>
      <c r="M367" s="50"/>
      <c r="N367" s="50"/>
      <c r="O367" s="50"/>
      <c r="P367" s="50"/>
      <c r="Q367" s="50"/>
      <c r="R367" s="50"/>
      <c r="S367" s="51"/>
    </row>
    <row r="368" spans="1:19" x14ac:dyDescent="0.3">
      <c r="A368" s="44" t="s">
        <v>6</v>
      </c>
      <c r="B368" s="34" t="s">
        <v>43</v>
      </c>
      <c r="C368" s="41" t="s">
        <v>39</v>
      </c>
      <c r="D368" s="18">
        <v>20.277610778808594</v>
      </c>
      <c r="E368" s="45">
        <f>AVERAGE(D368:D370)</f>
        <v>20.325963338216145</v>
      </c>
      <c r="F368" s="34">
        <f>AVERAGE(E368:E374)</f>
        <v>20.269220564100475</v>
      </c>
      <c r="G368" s="41">
        <f>F368-E368</f>
        <v>-5.6742774115669192E-2</v>
      </c>
      <c r="H368" s="41">
        <f>2^G368</f>
        <v>0.96143233206690903</v>
      </c>
      <c r="I368" s="41">
        <f>H350</f>
        <v>0.91462386622448366</v>
      </c>
      <c r="J368" s="41">
        <f>H368/I368</f>
        <v>1.0511778312057918</v>
      </c>
      <c r="K368" s="41">
        <f>LOG(J368,2)</f>
        <v>7.20067554050009E-2</v>
      </c>
      <c r="L368" s="41">
        <f>GEOMEAN(J368:J376)</f>
        <v>0.99999999999999878</v>
      </c>
      <c r="M368" s="41">
        <f>LOG(L368,2)</f>
        <v>-1.7618845770982058E-15</v>
      </c>
      <c r="N368" s="41">
        <f>_xlfn.STDEV.P(K368:K376)</f>
        <v>8.6764879224990668E-2</v>
      </c>
      <c r="O368" s="41">
        <f>N368/SQRT(3)</f>
        <v>5.0093726376753731E-2</v>
      </c>
      <c r="P368" s="41">
        <f>2^(M368-O368)</f>
        <v>0.96587357777580152</v>
      </c>
      <c r="Q368" s="41">
        <f>2^(M368+O368)</f>
        <v>1.035332183227107</v>
      </c>
      <c r="R368" s="41">
        <f>L368-P368</f>
        <v>3.4126422224197261E-2</v>
      </c>
      <c r="S368" s="42">
        <f>Q368-L368</f>
        <v>3.5332183227108183E-2</v>
      </c>
    </row>
    <row r="369" spans="1:19" x14ac:dyDescent="0.3">
      <c r="A369" s="31"/>
      <c r="B369" s="34"/>
      <c r="C369" s="34"/>
      <c r="D369" s="19">
        <v>20.319829940795898</v>
      </c>
      <c r="E369" s="37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28"/>
    </row>
    <row r="370" spans="1:19" x14ac:dyDescent="0.3">
      <c r="A370" s="32"/>
      <c r="B370" s="34"/>
      <c r="C370" s="35"/>
      <c r="D370" s="20">
        <v>20.380449295043945</v>
      </c>
      <c r="E370" s="38"/>
      <c r="F370" s="34"/>
      <c r="G370" s="35"/>
      <c r="H370" s="35"/>
      <c r="I370" s="35"/>
      <c r="J370" s="35"/>
      <c r="K370" s="35"/>
      <c r="L370" s="34"/>
      <c r="M370" s="34"/>
      <c r="N370" s="34"/>
      <c r="O370" s="34"/>
      <c r="P370" s="34"/>
      <c r="Q370" s="34"/>
      <c r="R370" s="34"/>
      <c r="S370" s="28"/>
    </row>
    <row r="371" spans="1:19" x14ac:dyDescent="0.3">
      <c r="A371" s="30" t="s">
        <v>5</v>
      </c>
      <c r="B371" s="34"/>
      <c r="C371" s="33" t="s">
        <v>39</v>
      </c>
      <c r="D371" s="21">
        <v>20.116222381591797</v>
      </c>
      <c r="E371" s="36">
        <f>AVERAGE(D371:D373)</f>
        <v>20.149194717407227</v>
      </c>
      <c r="F371" s="34"/>
      <c r="G371" s="33">
        <f>F368-E371</f>
        <v>0.12002584669324889</v>
      </c>
      <c r="H371" s="33">
        <f>2^G371</f>
        <v>1.0867543321668698</v>
      </c>
      <c r="I371" s="33">
        <f>H353</f>
        <v>1.0497062844083813</v>
      </c>
      <c r="J371" s="33">
        <f>H371/I371</f>
        <v>1.035293727691998</v>
      </c>
      <c r="K371" s="33">
        <f>LOG(J371,2)</f>
        <v>5.0040139092336865E-2</v>
      </c>
      <c r="L371" s="34"/>
      <c r="M371" s="34"/>
      <c r="N371" s="34"/>
      <c r="O371" s="34"/>
      <c r="P371" s="34"/>
      <c r="Q371" s="34"/>
      <c r="R371" s="34"/>
      <c r="S371" s="28"/>
    </row>
    <row r="372" spans="1:19" x14ac:dyDescent="0.3">
      <c r="A372" s="31"/>
      <c r="B372" s="34"/>
      <c r="C372" s="34"/>
      <c r="D372" s="19">
        <v>20.136026382446289</v>
      </c>
      <c r="E372" s="37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28"/>
    </row>
    <row r="373" spans="1:19" x14ac:dyDescent="0.3">
      <c r="A373" s="32"/>
      <c r="B373" s="34"/>
      <c r="C373" s="35"/>
      <c r="D373" s="20">
        <v>20.195335388183594</v>
      </c>
      <c r="E373" s="38"/>
      <c r="F373" s="34"/>
      <c r="G373" s="35"/>
      <c r="H373" s="35"/>
      <c r="I373" s="35"/>
      <c r="J373" s="35"/>
      <c r="K373" s="35"/>
      <c r="L373" s="34"/>
      <c r="M373" s="34"/>
      <c r="N373" s="34"/>
      <c r="O373" s="34"/>
      <c r="P373" s="34"/>
      <c r="Q373" s="34"/>
      <c r="R373" s="34"/>
      <c r="S373" s="28"/>
    </row>
    <row r="374" spans="1:19" x14ac:dyDescent="0.3">
      <c r="A374" s="30" t="s">
        <v>4</v>
      </c>
      <c r="B374" s="34"/>
      <c r="C374" s="34" t="s">
        <v>39</v>
      </c>
      <c r="D374" s="19">
        <v>20.261672973632813</v>
      </c>
      <c r="E374" s="34">
        <f>AVERAGE(D374:D376)</f>
        <v>20.332503636678059</v>
      </c>
      <c r="F374" s="34"/>
      <c r="G374" s="33">
        <f>F368-E374</f>
        <v>-6.3283072577583255E-2</v>
      </c>
      <c r="H374" s="33">
        <f>2^G374</f>
        <v>0.95708364947008551</v>
      </c>
      <c r="I374" s="33">
        <f>H356</f>
        <v>1.0415729031393386</v>
      </c>
      <c r="J374" s="33">
        <f>H374/I374</f>
        <v>0.91888301489545343</v>
      </c>
      <c r="K374" s="33">
        <f>LOG(J374,2)</f>
        <v>-0.12204689449734313</v>
      </c>
      <c r="L374" s="34"/>
      <c r="M374" s="34"/>
      <c r="N374" s="34"/>
      <c r="O374" s="34"/>
      <c r="P374" s="34"/>
      <c r="Q374" s="34"/>
      <c r="R374" s="34"/>
      <c r="S374" s="28"/>
    </row>
    <row r="375" spans="1:19" x14ac:dyDescent="0.3">
      <c r="A375" s="31"/>
      <c r="B375" s="34"/>
      <c r="C375" s="34"/>
      <c r="D375" s="19">
        <v>20.324178695678711</v>
      </c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28"/>
    </row>
    <row r="376" spans="1:19" x14ac:dyDescent="0.3">
      <c r="A376" s="32"/>
      <c r="B376" s="34"/>
      <c r="C376" s="35"/>
      <c r="D376" s="20">
        <v>20.411659240722656</v>
      </c>
      <c r="E376" s="35"/>
      <c r="F376" s="34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43"/>
    </row>
    <row r="377" spans="1:19" x14ac:dyDescent="0.3">
      <c r="A377" s="30" t="s">
        <v>46</v>
      </c>
      <c r="B377" s="34"/>
      <c r="C377" s="33" t="s">
        <v>39</v>
      </c>
      <c r="D377" s="21">
        <v>21.654270172119141</v>
      </c>
      <c r="E377" s="36">
        <f>AVERAGE(D377:D379)</f>
        <v>21.673231760660808</v>
      </c>
      <c r="F377" s="34"/>
      <c r="G377" s="33">
        <f>F368-E377</f>
        <v>-1.404011196560333</v>
      </c>
      <c r="H377" s="33">
        <f>2^G377</f>
        <v>0.37787704941520173</v>
      </c>
      <c r="I377" s="33">
        <f>H359</f>
        <v>1.0018219323315012</v>
      </c>
      <c r="J377" s="33">
        <f>H377/I377</f>
        <v>0.37718983505959308</v>
      </c>
      <c r="K377" s="33">
        <f>LOG(J377,2)</f>
        <v>-1.4066372977362762</v>
      </c>
      <c r="L377" s="34">
        <f>GEOMEAN(J377:J385)</f>
        <v>0.5119737142812717</v>
      </c>
      <c r="M377" s="34">
        <f>LOG(L377,2)</f>
        <v>-0.96585835350884552</v>
      </c>
      <c r="N377" s="34">
        <f>_xlfn.STDEV.P(K377:K385)</f>
        <v>0.83720486579160114</v>
      </c>
      <c r="O377" s="34">
        <f>N377/SQRT(3)</f>
        <v>0.48336045463164545</v>
      </c>
      <c r="P377" s="34">
        <f>2^(M377-O377)</f>
        <v>0.36621967127797866</v>
      </c>
      <c r="Q377" s="34">
        <f>2^(M377+O377)</f>
        <v>0.71573731471131574</v>
      </c>
      <c r="R377" s="34">
        <f>L377-P377</f>
        <v>0.14575404300329303</v>
      </c>
      <c r="S377" s="28">
        <f>Q377-L377</f>
        <v>0.20376360043004405</v>
      </c>
    </row>
    <row r="378" spans="1:19" x14ac:dyDescent="0.3">
      <c r="A378" s="31"/>
      <c r="B378" s="34"/>
      <c r="C378" s="34"/>
      <c r="D378" s="19">
        <v>21.709209442138672</v>
      </c>
      <c r="E378" s="37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28"/>
    </row>
    <row r="379" spans="1:19" x14ac:dyDescent="0.3">
      <c r="A379" s="32"/>
      <c r="B379" s="34"/>
      <c r="C379" s="35"/>
      <c r="D379" s="20">
        <v>21.656215667724609</v>
      </c>
      <c r="E379" s="38"/>
      <c r="F379" s="34"/>
      <c r="G379" s="35"/>
      <c r="H379" s="35"/>
      <c r="I379" s="35"/>
      <c r="J379" s="35"/>
      <c r="K379" s="35"/>
      <c r="L379" s="34"/>
      <c r="M379" s="34"/>
      <c r="N379" s="34"/>
      <c r="O379" s="34"/>
      <c r="P379" s="34"/>
      <c r="Q379" s="34"/>
      <c r="R379" s="34"/>
      <c r="S379" s="28"/>
    </row>
    <row r="380" spans="1:19" x14ac:dyDescent="0.3">
      <c r="A380" s="30" t="s">
        <v>47</v>
      </c>
      <c r="B380" s="34"/>
      <c r="C380" s="33" t="s">
        <v>39</v>
      </c>
      <c r="D380" s="21">
        <v>19.971746444702148</v>
      </c>
      <c r="E380" s="36">
        <f>AVERAGE(D380:D382)</f>
        <v>19.995230356852215</v>
      </c>
      <c r="F380" s="34"/>
      <c r="G380" s="33">
        <f>F368-E380</f>
        <v>0.27399020724826073</v>
      </c>
      <c r="H380" s="33">
        <f>2^G380</f>
        <v>1.2091474683322438</v>
      </c>
      <c r="I380" s="33">
        <f>H362</f>
        <v>1.0481177756257063</v>
      </c>
      <c r="J380" s="33">
        <f>H380/I380</f>
        <v>1.153637021002154</v>
      </c>
      <c r="K380" s="33">
        <f>LOG(J380,2)</f>
        <v>0.20618936750623545</v>
      </c>
      <c r="L380" s="34"/>
      <c r="M380" s="34"/>
      <c r="N380" s="34"/>
      <c r="O380" s="34"/>
      <c r="P380" s="34"/>
      <c r="Q380" s="34"/>
      <c r="R380" s="34"/>
      <c r="S380" s="28"/>
    </row>
    <row r="381" spans="1:19" x14ac:dyDescent="0.3">
      <c r="A381" s="31"/>
      <c r="B381" s="34"/>
      <c r="C381" s="34"/>
      <c r="D381" s="19">
        <v>20.039838790893555</v>
      </c>
      <c r="E381" s="37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28"/>
    </row>
    <row r="382" spans="1:19" x14ac:dyDescent="0.3">
      <c r="A382" s="32"/>
      <c r="B382" s="34"/>
      <c r="C382" s="35"/>
      <c r="D382" s="20">
        <v>19.974105834960938</v>
      </c>
      <c r="E382" s="38"/>
      <c r="F382" s="34"/>
      <c r="G382" s="35"/>
      <c r="H382" s="35"/>
      <c r="I382" s="35"/>
      <c r="J382" s="35"/>
      <c r="K382" s="35"/>
      <c r="L382" s="34"/>
      <c r="M382" s="34"/>
      <c r="N382" s="34"/>
      <c r="O382" s="34"/>
      <c r="P382" s="34"/>
      <c r="Q382" s="34"/>
      <c r="R382" s="34"/>
      <c r="S382" s="28"/>
    </row>
    <row r="383" spans="1:19" x14ac:dyDescent="0.3">
      <c r="A383" s="31" t="s">
        <v>48</v>
      </c>
      <c r="B383" s="34"/>
      <c r="C383" s="34" t="s">
        <v>39</v>
      </c>
      <c r="D383" s="19">
        <v>21.883993148803711</v>
      </c>
      <c r="E383" s="34">
        <f>AVERAGE(D383:D385)</f>
        <v>21.903853734334309</v>
      </c>
      <c r="F383" s="34"/>
      <c r="G383" s="34">
        <f>F368-E383</f>
        <v>-1.6346331702338333</v>
      </c>
      <c r="H383" s="34">
        <f>2^G383</f>
        <v>0.32205228424172927</v>
      </c>
      <c r="I383" s="34">
        <f>H365</f>
        <v>1.0442694105159374</v>
      </c>
      <c r="J383" s="34">
        <f>H383/I383</f>
        <v>0.30839961507884672</v>
      </c>
      <c r="K383" s="34">
        <f>LOG(J383,2)</f>
        <v>-1.6971271302964952</v>
      </c>
      <c r="L383" s="34"/>
      <c r="M383" s="34"/>
      <c r="N383" s="34"/>
      <c r="O383" s="34"/>
      <c r="P383" s="34"/>
      <c r="Q383" s="34"/>
      <c r="R383" s="34"/>
      <c r="S383" s="28"/>
    </row>
    <row r="384" spans="1:19" x14ac:dyDescent="0.3">
      <c r="A384" s="31"/>
      <c r="B384" s="34"/>
      <c r="C384" s="34"/>
      <c r="D384" s="19">
        <v>21.944511413574219</v>
      </c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28"/>
    </row>
    <row r="385" spans="1:19" ht="15" thickBot="1" x14ac:dyDescent="0.35">
      <c r="A385" s="40"/>
      <c r="B385" s="39"/>
      <c r="C385" s="39"/>
      <c r="D385" s="22">
        <v>21.883056640625</v>
      </c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29"/>
    </row>
    <row r="386" spans="1:19" ht="15" thickBot="1" x14ac:dyDescent="0.35">
      <c r="A386" s="1"/>
    </row>
    <row r="387" spans="1:19" ht="15" thickBot="1" x14ac:dyDescent="0.35">
      <c r="A387" s="4" t="s">
        <v>25</v>
      </c>
      <c r="B387" s="6" t="s">
        <v>28</v>
      </c>
      <c r="C387" s="6" t="s">
        <v>24</v>
      </c>
      <c r="D387" s="6" t="s">
        <v>23</v>
      </c>
      <c r="E387" s="6" t="s">
        <v>22</v>
      </c>
      <c r="F387" s="6" t="s">
        <v>21</v>
      </c>
      <c r="G387" s="6" t="s">
        <v>20</v>
      </c>
      <c r="H387" s="6" t="s">
        <v>19</v>
      </c>
      <c r="I387" s="6" t="s">
        <v>18</v>
      </c>
      <c r="J387" s="6" t="s">
        <v>17</v>
      </c>
      <c r="K387" s="13" t="s">
        <v>16</v>
      </c>
      <c r="L387" s="13" t="s">
        <v>15</v>
      </c>
      <c r="M387" s="13" t="s">
        <v>14</v>
      </c>
      <c r="N387" s="13" t="s">
        <v>13</v>
      </c>
      <c r="O387" s="13" t="s">
        <v>12</v>
      </c>
      <c r="P387" s="13" t="s">
        <v>11</v>
      </c>
      <c r="Q387" s="13" t="s">
        <v>10</v>
      </c>
      <c r="R387" s="13" t="s">
        <v>9</v>
      </c>
      <c r="S387" s="12" t="s">
        <v>8</v>
      </c>
    </row>
    <row r="388" spans="1:19" x14ac:dyDescent="0.3">
      <c r="A388" s="44" t="s">
        <v>6</v>
      </c>
      <c r="B388" s="41" t="s">
        <v>44</v>
      </c>
      <c r="C388" s="41" t="s">
        <v>7</v>
      </c>
      <c r="D388" s="18">
        <v>15.690485954284668</v>
      </c>
      <c r="E388" s="45">
        <f>AVERAGE(D388:D390)</f>
        <v>15.686476707458496</v>
      </c>
      <c r="F388" s="41">
        <f>AVERAGE(E388:E394)</f>
        <v>15.697201834784615</v>
      </c>
      <c r="G388" s="41">
        <f>F388-E388</f>
        <v>1.0725127326118411E-2</v>
      </c>
      <c r="H388" s="41">
        <f>2^G388</f>
        <v>1.0074617932299721</v>
      </c>
      <c r="I388" s="41"/>
      <c r="J388" s="46"/>
      <c r="K388" s="46"/>
      <c r="L388" s="46"/>
      <c r="M388" s="46"/>
      <c r="N388" s="46"/>
      <c r="O388" s="46"/>
      <c r="P388" s="46"/>
      <c r="Q388" s="46"/>
      <c r="R388" s="46"/>
      <c r="S388" s="47"/>
    </row>
    <row r="389" spans="1:19" x14ac:dyDescent="0.3">
      <c r="A389" s="31"/>
      <c r="B389" s="34"/>
      <c r="C389" s="34"/>
      <c r="D389" s="19">
        <v>15.67938232421875</v>
      </c>
      <c r="E389" s="37"/>
      <c r="F389" s="34"/>
      <c r="G389" s="34"/>
      <c r="H389" s="34"/>
      <c r="I389" s="34"/>
      <c r="J389" s="48"/>
      <c r="K389" s="48"/>
      <c r="L389" s="48"/>
      <c r="M389" s="48"/>
      <c r="N389" s="48"/>
      <c r="O389" s="48"/>
      <c r="P389" s="48"/>
      <c r="Q389" s="48"/>
      <c r="R389" s="48"/>
      <c r="S389" s="49"/>
    </row>
    <row r="390" spans="1:19" x14ac:dyDescent="0.3">
      <c r="A390" s="32"/>
      <c r="B390" s="34"/>
      <c r="C390" s="35"/>
      <c r="D390" s="20">
        <v>15.68956184387207</v>
      </c>
      <c r="E390" s="38"/>
      <c r="F390" s="34"/>
      <c r="G390" s="35"/>
      <c r="H390" s="35"/>
      <c r="I390" s="34"/>
      <c r="J390" s="48"/>
      <c r="K390" s="48"/>
      <c r="L390" s="48"/>
      <c r="M390" s="48"/>
      <c r="N390" s="48"/>
      <c r="O390" s="48"/>
      <c r="P390" s="48"/>
      <c r="Q390" s="48"/>
      <c r="R390" s="48"/>
      <c r="S390" s="49"/>
    </row>
    <row r="391" spans="1:19" x14ac:dyDescent="0.3">
      <c r="A391" s="30" t="s">
        <v>5</v>
      </c>
      <c r="B391" s="34"/>
      <c r="C391" s="34" t="s">
        <v>7</v>
      </c>
      <c r="D391" s="19">
        <v>15.484890937805176</v>
      </c>
      <c r="E391" s="34">
        <f>AVERAGE(D391:D393)</f>
        <v>15.50474770863851</v>
      </c>
      <c r="F391" s="34"/>
      <c r="G391" s="33">
        <f>F388-E391</f>
        <v>0.1924541261461048</v>
      </c>
      <c r="H391" s="33">
        <f>2^G391</f>
        <v>1.1427058869253393</v>
      </c>
      <c r="I391" s="34"/>
      <c r="J391" s="48"/>
      <c r="K391" s="48"/>
      <c r="L391" s="48"/>
      <c r="M391" s="48"/>
      <c r="N391" s="48"/>
      <c r="O391" s="48"/>
      <c r="P391" s="48"/>
      <c r="Q391" s="48"/>
      <c r="R391" s="48"/>
      <c r="S391" s="49"/>
    </row>
    <row r="392" spans="1:19" x14ac:dyDescent="0.3">
      <c r="A392" s="31"/>
      <c r="B392" s="34"/>
      <c r="C392" s="34"/>
      <c r="D392" s="19">
        <v>15.508431434631348</v>
      </c>
      <c r="E392" s="34"/>
      <c r="F392" s="34"/>
      <c r="G392" s="34"/>
      <c r="H392" s="34"/>
      <c r="I392" s="34"/>
      <c r="J392" s="48"/>
      <c r="K392" s="48"/>
      <c r="L392" s="48"/>
      <c r="M392" s="48"/>
      <c r="N392" s="48"/>
      <c r="O392" s="48"/>
      <c r="P392" s="48"/>
      <c r="Q392" s="48"/>
      <c r="R392" s="48"/>
      <c r="S392" s="49"/>
    </row>
    <row r="393" spans="1:19" x14ac:dyDescent="0.3">
      <c r="A393" s="32"/>
      <c r="B393" s="34"/>
      <c r="C393" s="35"/>
      <c r="D393" s="20">
        <v>15.520920753479004</v>
      </c>
      <c r="E393" s="35"/>
      <c r="F393" s="34"/>
      <c r="G393" s="35"/>
      <c r="H393" s="35"/>
      <c r="I393" s="34"/>
      <c r="J393" s="48"/>
      <c r="K393" s="48"/>
      <c r="L393" s="48"/>
      <c r="M393" s="48"/>
      <c r="N393" s="48"/>
      <c r="O393" s="48"/>
      <c r="P393" s="48"/>
      <c r="Q393" s="48"/>
      <c r="R393" s="48"/>
      <c r="S393" s="49"/>
    </row>
    <row r="394" spans="1:19" x14ac:dyDescent="0.3">
      <c r="A394" s="30" t="s">
        <v>4</v>
      </c>
      <c r="B394" s="34"/>
      <c r="C394" s="33" t="s">
        <v>7</v>
      </c>
      <c r="D394" s="19">
        <v>15.890393257141113</v>
      </c>
      <c r="E394" s="36">
        <f>AVERAGE(D394:D396)</f>
        <v>15.900381088256836</v>
      </c>
      <c r="F394" s="34"/>
      <c r="G394" s="33">
        <f>F388-E394</f>
        <v>-0.20317925347222143</v>
      </c>
      <c r="H394" s="33">
        <f>2^G394</f>
        <v>0.86863425147455409</v>
      </c>
      <c r="I394" s="34"/>
      <c r="J394" s="48"/>
      <c r="K394" s="48"/>
      <c r="L394" s="48"/>
      <c r="M394" s="48"/>
      <c r="N394" s="48"/>
      <c r="O394" s="48"/>
      <c r="P394" s="48"/>
      <c r="Q394" s="48"/>
      <c r="R394" s="48"/>
      <c r="S394" s="49"/>
    </row>
    <row r="395" spans="1:19" x14ac:dyDescent="0.3">
      <c r="A395" s="31"/>
      <c r="B395" s="34"/>
      <c r="C395" s="34"/>
      <c r="D395" s="19">
        <v>15.884584426879883</v>
      </c>
      <c r="E395" s="37"/>
      <c r="F395" s="34"/>
      <c r="G395" s="34"/>
      <c r="H395" s="34"/>
      <c r="I395" s="34"/>
      <c r="J395" s="48"/>
      <c r="K395" s="48"/>
      <c r="L395" s="48"/>
      <c r="M395" s="48"/>
      <c r="N395" s="48"/>
      <c r="O395" s="48"/>
      <c r="P395" s="48"/>
      <c r="Q395" s="48"/>
      <c r="R395" s="48"/>
      <c r="S395" s="49"/>
    </row>
    <row r="396" spans="1:19" x14ac:dyDescent="0.3">
      <c r="A396" s="32"/>
      <c r="B396" s="34"/>
      <c r="C396" s="35"/>
      <c r="D396" s="20">
        <v>15.926165580749512</v>
      </c>
      <c r="E396" s="38"/>
      <c r="F396" s="34"/>
      <c r="G396" s="35"/>
      <c r="H396" s="35"/>
      <c r="I396" s="34"/>
      <c r="J396" s="48"/>
      <c r="K396" s="48"/>
      <c r="L396" s="48"/>
      <c r="M396" s="48"/>
      <c r="N396" s="48"/>
      <c r="O396" s="48"/>
      <c r="P396" s="48"/>
      <c r="Q396" s="48"/>
      <c r="R396" s="48"/>
      <c r="S396" s="49"/>
    </row>
    <row r="397" spans="1:19" x14ac:dyDescent="0.3">
      <c r="A397" s="30" t="s">
        <v>46</v>
      </c>
      <c r="B397" s="34"/>
      <c r="C397" s="33" t="s">
        <v>7</v>
      </c>
      <c r="D397" s="21">
        <v>15.796531677246094</v>
      </c>
      <c r="E397" s="36">
        <f>AVERAGE(D397:D399)</f>
        <v>15.799379348754883</v>
      </c>
      <c r="F397" s="34"/>
      <c r="G397" s="33">
        <f>F388-E397</f>
        <v>-0.10217751397026831</v>
      </c>
      <c r="H397" s="33">
        <f>2^G397</f>
        <v>0.93162579193297812</v>
      </c>
      <c r="I397" s="34"/>
      <c r="J397" s="48"/>
      <c r="K397" s="48"/>
      <c r="L397" s="48"/>
      <c r="M397" s="48"/>
      <c r="N397" s="48"/>
      <c r="O397" s="48"/>
      <c r="P397" s="48"/>
      <c r="Q397" s="48"/>
      <c r="R397" s="48"/>
      <c r="S397" s="49"/>
    </row>
    <row r="398" spans="1:19" x14ac:dyDescent="0.3">
      <c r="A398" s="31"/>
      <c r="B398" s="34"/>
      <c r="C398" s="34"/>
      <c r="D398" s="19">
        <v>15.79179573059082</v>
      </c>
      <c r="E398" s="37"/>
      <c r="F398" s="34"/>
      <c r="G398" s="34"/>
      <c r="H398" s="34"/>
      <c r="I398" s="34"/>
      <c r="J398" s="48"/>
      <c r="K398" s="48"/>
      <c r="L398" s="48"/>
      <c r="M398" s="48"/>
      <c r="N398" s="48"/>
      <c r="O398" s="48"/>
      <c r="P398" s="48"/>
      <c r="Q398" s="48"/>
      <c r="R398" s="48"/>
      <c r="S398" s="49"/>
    </row>
    <row r="399" spans="1:19" x14ac:dyDescent="0.3">
      <c r="A399" s="32"/>
      <c r="B399" s="34"/>
      <c r="C399" s="35"/>
      <c r="D399" s="20">
        <v>15.809810638427734</v>
      </c>
      <c r="E399" s="38"/>
      <c r="F399" s="34"/>
      <c r="G399" s="35"/>
      <c r="H399" s="35"/>
      <c r="I399" s="34"/>
      <c r="J399" s="48"/>
      <c r="K399" s="48"/>
      <c r="L399" s="48"/>
      <c r="M399" s="48"/>
      <c r="N399" s="48"/>
      <c r="O399" s="48"/>
      <c r="P399" s="48"/>
      <c r="Q399" s="48"/>
      <c r="R399" s="48"/>
      <c r="S399" s="49"/>
    </row>
    <row r="400" spans="1:19" x14ac:dyDescent="0.3">
      <c r="A400" s="30" t="s">
        <v>47</v>
      </c>
      <c r="B400" s="34"/>
      <c r="C400" s="33" t="s">
        <v>7</v>
      </c>
      <c r="D400" s="21">
        <v>15.694384574890137</v>
      </c>
      <c r="E400" s="36">
        <f>AVERAGE(D400:D402)</f>
        <v>15.709562301635742</v>
      </c>
      <c r="F400" s="34"/>
      <c r="G400" s="33">
        <f>F388-E400</f>
        <v>-1.2360466851127683E-2</v>
      </c>
      <c r="H400" s="33">
        <f>2^G400</f>
        <v>0.99146897473911288</v>
      </c>
      <c r="I400" s="34"/>
      <c r="J400" s="48"/>
      <c r="K400" s="48"/>
      <c r="L400" s="48"/>
      <c r="M400" s="48"/>
      <c r="N400" s="48"/>
      <c r="O400" s="48"/>
      <c r="P400" s="48"/>
      <c r="Q400" s="48"/>
      <c r="R400" s="48"/>
      <c r="S400" s="49"/>
    </row>
    <row r="401" spans="1:19" x14ac:dyDescent="0.3">
      <c r="A401" s="31"/>
      <c r="B401" s="34"/>
      <c r="C401" s="34"/>
      <c r="D401" s="19">
        <v>15.702343940734863</v>
      </c>
      <c r="E401" s="37"/>
      <c r="F401" s="34"/>
      <c r="G401" s="34"/>
      <c r="H401" s="34"/>
      <c r="I401" s="34"/>
      <c r="J401" s="48"/>
      <c r="K401" s="48"/>
      <c r="L401" s="48"/>
      <c r="M401" s="48"/>
      <c r="N401" s="48"/>
      <c r="O401" s="48"/>
      <c r="P401" s="48"/>
      <c r="Q401" s="48"/>
      <c r="R401" s="48"/>
      <c r="S401" s="49"/>
    </row>
    <row r="402" spans="1:19" x14ac:dyDescent="0.3">
      <c r="A402" s="32"/>
      <c r="B402" s="34"/>
      <c r="C402" s="35"/>
      <c r="D402" s="20">
        <v>15.731958389282227</v>
      </c>
      <c r="E402" s="38"/>
      <c r="F402" s="34"/>
      <c r="G402" s="35"/>
      <c r="H402" s="35"/>
      <c r="I402" s="34"/>
      <c r="J402" s="48"/>
      <c r="K402" s="48"/>
      <c r="L402" s="48"/>
      <c r="M402" s="48"/>
      <c r="N402" s="48"/>
      <c r="O402" s="48"/>
      <c r="P402" s="48"/>
      <c r="Q402" s="48"/>
      <c r="R402" s="48"/>
      <c r="S402" s="49"/>
    </row>
    <row r="403" spans="1:19" x14ac:dyDescent="0.3">
      <c r="A403" s="31" t="s">
        <v>48</v>
      </c>
      <c r="B403" s="34"/>
      <c r="C403" s="34" t="s">
        <v>7</v>
      </c>
      <c r="D403" s="19">
        <v>15.652146339416504</v>
      </c>
      <c r="E403" s="34">
        <f>AVERAGE(D403:D405)</f>
        <v>15.671319007873535</v>
      </c>
      <c r="F403" s="34"/>
      <c r="G403" s="34">
        <f>F388-E403</f>
        <v>2.5882826911079349E-2</v>
      </c>
      <c r="H403" s="34">
        <f>2^G403</f>
        <v>1.0181025079573602</v>
      </c>
      <c r="I403" s="34"/>
      <c r="J403" s="48"/>
      <c r="K403" s="48"/>
      <c r="L403" s="48"/>
      <c r="M403" s="48"/>
      <c r="N403" s="48"/>
      <c r="O403" s="48"/>
      <c r="P403" s="48"/>
      <c r="Q403" s="48"/>
      <c r="R403" s="48"/>
      <c r="S403" s="49"/>
    </row>
    <row r="404" spans="1:19" x14ac:dyDescent="0.3">
      <c r="A404" s="31"/>
      <c r="B404" s="34"/>
      <c r="C404" s="34"/>
      <c r="D404" s="19">
        <v>15.68889045715332</v>
      </c>
      <c r="E404" s="34"/>
      <c r="F404" s="34"/>
      <c r="G404" s="34"/>
      <c r="H404" s="34"/>
      <c r="I404" s="34"/>
      <c r="J404" s="48"/>
      <c r="K404" s="48"/>
      <c r="L404" s="48"/>
      <c r="M404" s="48"/>
      <c r="N404" s="48"/>
      <c r="O404" s="48"/>
      <c r="P404" s="48"/>
      <c r="Q404" s="48"/>
      <c r="R404" s="48"/>
      <c r="S404" s="49"/>
    </row>
    <row r="405" spans="1:19" ht="15" thickBot="1" x14ac:dyDescent="0.35">
      <c r="A405" s="40"/>
      <c r="B405" s="39"/>
      <c r="C405" s="39"/>
      <c r="D405" s="22">
        <v>15.672920227050781</v>
      </c>
      <c r="E405" s="39"/>
      <c r="F405" s="39"/>
      <c r="G405" s="39"/>
      <c r="H405" s="39"/>
      <c r="I405" s="39"/>
      <c r="J405" s="50"/>
      <c r="K405" s="50"/>
      <c r="L405" s="50"/>
      <c r="M405" s="50"/>
      <c r="N405" s="50"/>
      <c r="O405" s="50"/>
      <c r="P405" s="50"/>
      <c r="Q405" s="50"/>
      <c r="R405" s="50"/>
      <c r="S405" s="51"/>
    </row>
    <row r="406" spans="1:19" x14ac:dyDescent="0.3">
      <c r="A406" s="44" t="s">
        <v>6</v>
      </c>
      <c r="B406" s="34" t="s">
        <v>44</v>
      </c>
      <c r="C406" s="41" t="s">
        <v>39</v>
      </c>
      <c r="D406" s="18">
        <v>19.864490509033203</v>
      </c>
      <c r="E406" s="45">
        <f>AVERAGE(D406:D408)</f>
        <v>19.866469065348308</v>
      </c>
      <c r="F406" s="34">
        <f>AVERAGE(E406:E412)</f>
        <v>20.123419443766277</v>
      </c>
      <c r="G406" s="41">
        <f>F406-E406</f>
        <v>0.25695037841796875</v>
      </c>
      <c r="H406" s="41">
        <f>2^G406</f>
        <v>1.1949501037698156</v>
      </c>
      <c r="I406" s="41">
        <f>H388</f>
        <v>1.0074617932299721</v>
      </c>
      <c r="J406" s="41">
        <f>H406/I406</f>
        <v>1.1860996732578282</v>
      </c>
      <c r="K406" s="41">
        <f>LOG(J406,2)</f>
        <v>0.24622525109185042</v>
      </c>
      <c r="L406" s="41">
        <f>GEOMEAN(J406:J414)</f>
        <v>1.0000000000000004</v>
      </c>
      <c r="M406" s="41">
        <f>LOG(L406,2)</f>
        <v>6.4068530076298343E-16</v>
      </c>
      <c r="N406" s="41">
        <f>_xlfn.STDEV.P(K406:K414)</f>
        <v>0.19003801282912702</v>
      </c>
      <c r="O406" s="41">
        <f>N406/SQRT(3)</f>
        <v>0.10971849786315804</v>
      </c>
      <c r="P406" s="41">
        <f>2^(M406-O406)</f>
        <v>0.92676887762840443</v>
      </c>
      <c r="Q406" s="41">
        <f>2^(M406+O406)</f>
        <v>1.0790176754305718</v>
      </c>
      <c r="R406" s="41">
        <f>L406-P406</f>
        <v>7.3231122371596014E-2</v>
      </c>
      <c r="S406" s="42">
        <f>Q406-L406</f>
        <v>7.9017675430571366E-2</v>
      </c>
    </row>
    <row r="407" spans="1:19" x14ac:dyDescent="0.3">
      <c r="A407" s="31"/>
      <c r="B407" s="34"/>
      <c r="C407" s="34"/>
      <c r="D407" s="19">
        <v>19.855506896972656</v>
      </c>
      <c r="E407" s="37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28"/>
    </row>
    <row r="408" spans="1:19" x14ac:dyDescent="0.3">
      <c r="A408" s="32"/>
      <c r="B408" s="34"/>
      <c r="C408" s="35"/>
      <c r="D408" s="20">
        <v>19.879409790039063</v>
      </c>
      <c r="E408" s="38"/>
      <c r="F408" s="34"/>
      <c r="G408" s="35"/>
      <c r="H408" s="35"/>
      <c r="I408" s="35"/>
      <c r="J408" s="35"/>
      <c r="K408" s="35"/>
      <c r="L408" s="34"/>
      <c r="M408" s="34"/>
      <c r="N408" s="34"/>
      <c r="O408" s="34"/>
      <c r="P408" s="34"/>
      <c r="Q408" s="34"/>
      <c r="R408" s="34"/>
      <c r="S408" s="28"/>
    </row>
    <row r="409" spans="1:19" x14ac:dyDescent="0.3">
      <c r="A409" s="30" t="s">
        <v>5</v>
      </c>
      <c r="B409" s="34"/>
      <c r="C409" s="34" t="s">
        <v>39</v>
      </c>
      <c r="D409" s="19">
        <v>20.14195442199707</v>
      </c>
      <c r="E409" s="34">
        <f>AVERAGE(D409:D411)</f>
        <v>20.147359848022461</v>
      </c>
      <c r="F409" s="34"/>
      <c r="G409" s="33">
        <f>F406-E409</f>
        <v>-2.3940404256183712E-2</v>
      </c>
      <c r="H409" s="33">
        <f>2^G409</f>
        <v>0.98354270198060001</v>
      </c>
      <c r="I409" s="33">
        <f>H391</f>
        <v>1.1427058869253393</v>
      </c>
      <c r="J409" s="33">
        <f>H409/I409</f>
        <v>0.86071377878957367</v>
      </c>
      <c r="K409" s="33">
        <f>LOG(J409,2)</f>
        <v>-0.21639453040228862</v>
      </c>
      <c r="L409" s="34"/>
      <c r="M409" s="34"/>
      <c r="N409" s="34"/>
      <c r="O409" s="34"/>
      <c r="P409" s="34"/>
      <c r="Q409" s="34"/>
      <c r="R409" s="34"/>
      <c r="S409" s="28"/>
    </row>
    <row r="410" spans="1:19" x14ac:dyDescent="0.3">
      <c r="A410" s="31"/>
      <c r="B410" s="34"/>
      <c r="C410" s="34"/>
      <c r="D410" s="19">
        <v>20.15220832824707</v>
      </c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28"/>
    </row>
    <row r="411" spans="1:19" x14ac:dyDescent="0.3">
      <c r="A411" s="32"/>
      <c r="B411" s="34"/>
      <c r="C411" s="35"/>
      <c r="D411" s="20">
        <v>20.147916793823242</v>
      </c>
      <c r="E411" s="35"/>
      <c r="F411" s="34"/>
      <c r="G411" s="35"/>
      <c r="H411" s="35"/>
      <c r="I411" s="35"/>
      <c r="J411" s="35"/>
      <c r="K411" s="35"/>
      <c r="L411" s="34"/>
      <c r="M411" s="34"/>
      <c r="N411" s="34"/>
      <c r="O411" s="34"/>
      <c r="P411" s="34"/>
      <c r="Q411" s="34"/>
      <c r="R411" s="34"/>
      <c r="S411" s="28"/>
    </row>
    <row r="412" spans="1:19" x14ac:dyDescent="0.3">
      <c r="A412" s="30" t="s">
        <v>4</v>
      </c>
      <c r="B412" s="34"/>
      <c r="C412" s="33" t="s">
        <v>39</v>
      </c>
      <c r="D412" s="19">
        <v>20.357894897460938</v>
      </c>
      <c r="E412" s="33">
        <f>AVERAGE(D412:D414)</f>
        <v>20.356429417928059</v>
      </c>
      <c r="F412" s="34"/>
      <c r="G412" s="33">
        <f>F406-E412</f>
        <v>-0.23300997416178149</v>
      </c>
      <c r="H412" s="33">
        <f>2^G412</f>
        <v>0.85085784702762779</v>
      </c>
      <c r="I412" s="33">
        <f>H394</f>
        <v>0.86863425147455409</v>
      </c>
      <c r="J412" s="33">
        <f>H412/I412</f>
        <v>0.97953522507689528</v>
      </c>
      <c r="K412" s="33">
        <f>LOG(J412,2)</f>
        <v>-2.9830720689560122E-2</v>
      </c>
      <c r="L412" s="34"/>
      <c r="M412" s="34"/>
      <c r="N412" s="34"/>
      <c r="O412" s="34"/>
      <c r="P412" s="34"/>
      <c r="Q412" s="34"/>
      <c r="R412" s="34"/>
      <c r="S412" s="28"/>
    </row>
    <row r="413" spans="1:19" x14ac:dyDescent="0.3">
      <c r="A413" s="31"/>
      <c r="B413" s="34"/>
      <c r="C413" s="34"/>
      <c r="D413" s="19">
        <v>20.335491180419922</v>
      </c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28"/>
    </row>
    <row r="414" spans="1:19" x14ac:dyDescent="0.3">
      <c r="A414" s="32"/>
      <c r="B414" s="34"/>
      <c r="C414" s="35"/>
      <c r="D414" s="20">
        <v>20.37590217590332</v>
      </c>
      <c r="E414" s="35"/>
      <c r="F414" s="34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43"/>
    </row>
    <row r="415" spans="1:19" x14ac:dyDescent="0.3">
      <c r="A415" s="30" t="s">
        <v>46</v>
      </c>
      <c r="B415" s="34"/>
      <c r="C415" s="33" t="s">
        <v>39</v>
      </c>
      <c r="D415" s="21">
        <v>22.098312377929688</v>
      </c>
      <c r="E415" s="36">
        <f>AVERAGE(D415:D417)</f>
        <v>22.119635899861652</v>
      </c>
      <c r="F415" s="34"/>
      <c r="G415" s="33">
        <f>F406-E415</f>
        <v>-1.9962164560953752</v>
      </c>
      <c r="H415" s="33">
        <f>2^G415</f>
        <v>0.25065649867244516</v>
      </c>
      <c r="I415" s="33">
        <f>H397</f>
        <v>0.93162579193297812</v>
      </c>
      <c r="J415" s="33">
        <f>H415/I415</f>
        <v>0.26905276865765176</v>
      </c>
      <c r="K415" s="33">
        <f>LOG(J415,2)</f>
        <v>-1.8940389421251069</v>
      </c>
      <c r="L415" s="34">
        <f>GEOMEAN(J415:J423)</f>
        <v>0.26646681313402842</v>
      </c>
      <c r="M415" s="34">
        <f>LOG(L415,2)</f>
        <v>-1.9079722298516157</v>
      </c>
      <c r="N415" s="34">
        <f>_xlfn.STDEV.P(K415:K423)</f>
        <v>0.13820987477698274</v>
      </c>
      <c r="O415" s="34">
        <f>N415/SQRT(3)</f>
        <v>7.9795508407155463E-2</v>
      </c>
      <c r="P415" s="34">
        <f>2^(M415-O415)</f>
        <v>0.25212870105215013</v>
      </c>
      <c r="Q415" s="34">
        <f>2^(M415+O415)</f>
        <v>0.28162030822154871</v>
      </c>
      <c r="R415" s="34">
        <f>L415-P415</f>
        <v>1.4338112081878296E-2</v>
      </c>
      <c r="S415" s="28">
        <f>Q415-L415</f>
        <v>1.5153495087520286E-2</v>
      </c>
    </row>
    <row r="416" spans="1:19" x14ac:dyDescent="0.3">
      <c r="A416" s="31"/>
      <c r="B416" s="34"/>
      <c r="C416" s="34"/>
      <c r="D416" s="19">
        <v>22.076061248779297</v>
      </c>
      <c r="E416" s="37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28"/>
    </row>
    <row r="417" spans="1:19" x14ac:dyDescent="0.3">
      <c r="A417" s="32"/>
      <c r="B417" s="34"/>
      <c r="C417" s="35"/>
      <c r="D417" s="20">
        <v>22.184534072875977</v>
      </c>
      <c r="E417" s="38"/>
      <c r="F417" s="34"/>
      <c r="G417" s="35"/>
      <c r="H417" s="35"/>
      <c r="I417" s="35"/>
      <c r="J417" s="35"/>
      <c r="K417" s="35"/>
      <c r="L417" s="34"/>
      <c r="M417" s="34"/>
      <c r="N417" s="34"/>
      <c r="O417" s="34"/>
      <c r="P417" s="34"/>
      <c r="Q417" s="34"/>
      <c r="R417" s="34"/>
      <c r="S417" s="28"/>
    </row>
    <row r="418" spans="1:19" x14ac:dyDescent="0.3">
      <c r="A418" s="30" t="s">
        <v>47</v>
      </c>
      <c r="B418" s="34"/>
      <c r="C418" s="33" t="s">
        <v>39</v>
      </c>
      <c r="D418" s="21">
        <v>22.165306091308594</v>
      </c>
      <c r="E418" s="36">
        <f>AVERAGE(D418:D420)</f>
        <v>22.219559987386067</v>
      </c>
      <c r="F418" s="34"/>
      <c r="G418" s="33">
        <f>F406-E418</f>
        <v>-2.0961405436197893</v>
      </c>
      <c r="H418" s="33">
        <f>2^G418</f>
        <v>0.23388308906235228</v>
      </c>
      <c r="I418" s="33">
        <f>H400</f>
        <v>0.99146897473911288</v>
      </c>
      <c r="J418" s="33">
        <f>H418/I418</f>
        <v>0.23589551969984171</v>
      </c>
      <c r="K418" s="33">
        <f>LOG(J418,2)</f>
        <v>-2.0837800767686621</v>
      </c>
      <c r="L418" s="34"/>
      <c r="M418" s="34"/>
      <c r="N418" s="34"/>
      <c r="O418" s="34"/>
      <c r="P418" s="34"/>
      <c r="Q418" s="34"/>
      <c r="R418" s="34"/>
      <c r="S418" s="28"/>
    </row>
    <row r="419" spans="1:19" x14ac:dyDescent="0.3">
      <c r="A419" s="31"/>
      <c r="B419" s="34"/>
      <c r="C419" s="34"/>
      <c r="D419" s="19">
        <v>22.239900588989258</v>
      </c>
      <c r="E419" s="37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28"/>
    </row>
    <row r="420" spans="1:19" x14ac:dyDescent="0.3">
      <c r="A420" s="32"/>
      <c r="B420" s="34"/>
      <c r="C420" s="35"/>
      <c r="D420" s="20">
        <v>22.253473281860352</v>
      </c>
      <c r="E420" s="38"/>
      <c r="F420" s="34"/>
      <c r="G420" s="35"/>
      <c r="H420" s="35"/>
      <c r="I420" s="35"/>
      <c r="J420" s="35"/>
      <c r="K420" s="35"/>
      <c r="L420" s="34"/>
      <c r="M420" s="34"/>
      <c r="N420" s="34"/>
      <c r="O420" s="34"/>
      <c r="P420" s="34"/>
      <c r="Q420" s="34"/>
      <c r="R420" s="34"/>
      <c r="S420" s="28"/>
    </row>
    <row r="421" spans="1:19" x14ac:dyDescent="0.3">
      <c r="A421" s="31" t="s">
        <v>48</v>
      </c>
      <c r="B421" s="34"/>
      <c r="C421" s="34" t="s">
        <v>39</v>
      </c>
      <c r="D421" s="19">
        <v>21.859289169311523</v>
      </c>
      <c r="E421" s="34">
        <f>AVERAGE(D421:D423)</f>
        <v>21.843634287516277</v>
      </c>
      <c r="F421" s="34"/>
      <c r="G421" s="34">
        <f>F406-E421</f>
        <v>-1.72021484375</v>
      </c>
      <c r="H421" s="34">
        <f>2^G421</f>
        <v>0.30350352049291918</v>
      </c>
      <c r="I421" s="34">
        <f>H403</f>
        <v>1.0181025079573602</v>
      </c>
      <c r="J421" s="34">
        <f>H421/I421</f>
        <v>0.29810703551044626</v>
      </c>
      <c r="K421" s="34">
        <f>LOG(J421,2)</f>
        <v>-1.7460976706610793</v>
      </c>
      <c r="L421" s="34"/>
      <c r="M421" s="34"/>
      <c r="N421" s="34"/>
      <c r="O421" s="34"/>
      <c r="P421" s="34"/>
      <c r="Q421" s="34"/>
      <c r="R421" s="34"/>
      <c r="S421" s="28"/>
    </row>
    <row r="422" spans="1:19" x14ac:dyDescent="0.3">
      <c r="A422" s="31"/>
      <c r="B422" s="34"/>
      <c r="C422" s="34"/>
      <c r="D422" s="19">
        <v>21.814825057983398</v>
      </c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28"/>
    </row>
    <row r="423" spans="1:19" ht="15" thickBot="1" x14ac:dyDescent="0.35">
      <c r="A423" s="40"/>
      <c r="B423" s="39"/>
      <c r="C423" s="39"/>
      <c r="D423" s="22">
        <v>21.856788635253906</v>
      </c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29"/>
    </row>
    <row r="424" spans="1:19" ht="15" thickBot="1" x14ac:dyDescent="0.35">
      <c r="A424" s="14"/>
      <c r="B424" s="14"/>
      <c r="C424" s="14"/>
      <c r="D424" s="2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1:19" ht="15" thickBot="1" x14ac:dyDescent="0.35">
      <c r="A425" s="4" t="s">
        <v>25</v>
      </c>
      <c r="B425" s="6" t="s">
        <v>28</v>
      </c>
      <c r="C425" s="6" t="s">
        <v>24</v>
      </c>
      <c r="D425" s="6" t="s">
        <v>23</v>
      </c>
      <c r="E425" s="6" t="s">
        <v>22</v>
      </c>
      <c r="F425" s="6" t="s">
        <v>21</v>
      </c>
      <c r="G425" s="6" t="s">
        <v>20</v>
      </c>
      <c r="H425" s="6" t="s">
        <v>19</v>
      </c>
      <c r="I425" s="6" t="s">
        <v>18</v>
      </c>
      <c r="J425" s="6" t="s">
        <v>17</v>
      </c>
      <c r="K425" s="13" t="s">
        <v>16</v>
      </c>
      <c r="L425" s="13" t="s">
        <v>15</v>
      </c>
      <c r="M425" s="13" t="s">
        <v>14</v>
      </c>
      <c r="N425" s="13" t="s">
        <v>13</v>
      </c>
      <c r="O425" s="13" t="s">
        <v>12</v>
      </c>
      <c r="P425" s="13" t="s">
        <v>11</v>
      </c>
      <c r="Q425" s="13" t="s">
        <v>10</v>
      </c>
      <c r="R425" s="13" t="s">
        <v>9</v>
      </c>
      <c r="S425" s="12" t="s">
        <v>8</v>
      </c>
    </row>
    <row r="426" spans="1:19" x14ac:dyDescent="0.3">
      <c r="A426" s="44" t="s">
        <v>6</v>
      </c>
      <c r="B426" s="41" t="s">
        <v>45</v>
      </c>
      <c r="C426" s="41" t="s">
        <v>7</v>
      </c>
      <c r="D426" s="18">
        <v>15.717461585998535</v>
      </c>
      <c r="E426" s="45">
        <f>AVERAGE(D426:D428)</f>
        <v>15.726335843404135</v>
      </c>
      <c r="F426" s="41">
        <f>AVERAGE(E426:E432)</f>
        <v>15.783538818359375</v>
      </c>
      <c r="G426" s="41">
        <f>F426-E426</f>
        <v>5.7202974955240293E-2</v>
      </c>
      <c r="H426" s="41">
        <f>2^G426</f>
        <v>1.0404466382419939</v>
      </c>
      <c r="I426" s="41"/>
      <c r="J426" s="46"/>
      <c r="K426" s="46"/>
      <c r="L426" s="46"/>
      <c r="M426" s="46"/>
      <c r="N426" s="46"/>
      <c r="O426" s="46"/>
      <c r="P426" s="46"/>
      <c r="Q426" s="46"/>
      <c r="R426" s="46"/>
      <c r="S426" s="47"/>
    </row>
    <row r="427" spans="1:19" x14ac:dyDescent="0.3">
      <c r="A427" s="31"/>
      <c r="B427" s="34"/>
      <c r="C427" s="34"/>
      <c r="D427" s="19">
        <v>15.727025032043457</v>
      </c>
      <c r="E427" s="37"/>
      <c r="F427" s="34"/>
      <c r="G427" s="34"/>
      <c r="H427" s="34"/>
      <c r="I427" s="34"/>
      <c r="J427" s="48"/>
      <c r="K427" s="48"/>
      <c r="L427" s="48"/>
      <c r="M427" s="48"/>
      <c r="N427" s="48"/>
      <c r="O427" s="48"/>
      <c r="P427" s="48"/>
      <c r="Q427" s="48"/>
      <c r="R427" s="48"/>
      <c r="S427" s="49"/>
    </row>
    <row r="428" spans="1:19" x14ac:dyDescent="0.3">
      <c r="A428" s="32"/>
      <c r="B428" s="34"/>
      <c r="C428" s="35"/>
      <c r="D428" s="20">
        <v>15.73452091217041</v>
      </c>
      <c r="E428" s="38"/>
      <c r="F428" s="34"/>
      <c r="G428" s="35"/>
      <c r="H428" s="35"/>
      <c r="I428" s="34"/>
      <c r="J428" s="48"/>
      <c r="K428" s="48"/>
      <c r="L428" s="48"/>
      <c r="M428" s="48"/>
      <c r="N428" s="48"/>
      <c r="O428" s="48"/>
      <c r="P428" s="48"/>
      <c r="Q428" s="48"/>
      <c r="R428" s="48"/>
      <c r="S428" s="49"/>
    </row>
    <row r="429" spans="1:19" x14ac:dyDescent="0.3">
      <c r="A429" s="30" t="s">
        <v>5</v>
      </c>
      <c r="B429" s="34"/>
      <c r="C429" s="34" t="s">
        <v>7</v>
      </c>
      <c r="D429" s="19">
        <v>15.85282039642334</v>
      </c>
      <c r="E429" s="34">
        <f>AVERAGE(D429:D431)</f>
        <v>15.85435962677002</v>
      </c>
      <c r="F429" s="34"/>
      <c r="G429" s="33">
        <f>F426-E429</f>
        <v>-7.0820808410644531E-2</v>
      </c>
      <c r="H429" s="33">
        <f>2^G429</f>
        <v>0.95209615734708064</v>
      </c>
      <c r="I429" s="34"/>
      <c r="J429" s="48"/>
      <c r="K429" s="48"/>
      <c r="L429" s="48"/>
      <c r="M429" s="48"/>
      <c r="N429" s="48"/>
      <c r="O429" s="48"/>
      <c r="P429" s="48"/>
      <c r="Q429" s="48"/>
      <c r="R429" s="48"/>
      <c r="S429" s="49"/>
    </row>
    <row r="430" spans="1:19" x14ac:dyDescent="0.3">
      <c r="A430" s="31"/>
      <c r="B430" s="34"/>
      <c r="C430" s="34"/>
      <c r="D430" s="19">
        <v>15.848531723022461</v>
      </c>
      <c r="E430" s="34"/>
      <c r="F430" s="34"/>
      <c r="G430" s="34"/>
      <c r="H430" s="34"/>
      <c r="I430" s="34"/>
      <c r="J430" s="48"/>
      <c r="K430" s="48"/>
      <c r="L430" s="48"/>
      <c r="M430" s="48"/>
      <c r="N430" s="48"/>
      <c r="O430" s="48"/>
      <c r="P430" s="48"/>
      <c r="Q430" s="48"/>
      <c r="R430" s="48"/>
      <c r="S430" s="49"/>
    </row>
    <row r="431" spans="1:19" x14ac:dyDescent="0.3">
      <c r="A431" s="32"/>
      <c r="B431" s="34"/>
      <c r="C431" s="35"/>
      <c r="D431" s="20">
        <v>15.861726760864258</v>
      </c>
      <c r="E431" s="35"/>
      <c r="F431" s="34"/>
      <c r="G431" s="35"/>
      <c r="H431" s="35"/>
      <c r="I431" s="34"/>
      <c r="J431" s="48"/>
      <c r="K431" s="48"/>
      <c r="L431" s="48"/>
      <c r="M431" s="48"/>
      <c r="N431" s="48"/>
      <c r="O431" s="48"/>
      <c r="P431" s="48"/>
      <c r="Q431" s="48"/>
      <c r="R431" s="48"/>
      <c r="S431" s="49"/>
    </row>
    <row r="432" spans="1:19" x14ac:dyDescent="0.3">
      <c r="A432" s="30" t="s">
        <v>4</v>
      </c>
      <c r="B432" s="34"/>
      <c r="C432" s="34" t="s">
        <v>7</v>
      </c>
      <c r="D432" s="19">
        <v>15.746582984924316</v>
      </c>
      <c r="E432" s="33">
        <f>AVERAGE(D432:D434)</f>
        <v>15.769920984903971</v>
      </c>
      <c r="F432" s="34"/>
      <c r="G432" s="33">
        <f>F426-E432</f>
        <v>1.3617833455404238E-2</v>
      </c>
      <c r="H432" s="33">
        <f>2^G432</f>
        <v>1.0094838522622371</v>
      </c>
      <c r="I432" s="34"/>
      <c r="J432" s="48"/>
      <c r="K432" s="48"/>
      <c r="L432" s="48"/>
      <c r="M432" s="48"/>
      <c r="N432" s="48"/>
      <c r="O432" s="48"/>
      <c r="P432" s="48"/>
      <c r="Q432" s="48"/>
      <c r="R432" s="48"/>
      <c r="S432" s="49"/>
    </row>
    <row r="433" spans="1:19" x14ac:dyDescent="0.3">
      <c r="A433" s="31"/>
      <c r="B433" s="34"/>
      <c r="C433" s="34"/>
      <c r="D433" s="19">
        <v>15.770112037658691</v>
      </c>
      <c r="E433" s="34"/>
      <c r="F433" s="34"/>
      <c r="G433" s="34"/>
      <c r="H433" s="34"/>
      <c r="I433" s="34"/>
      <c r="J433" s="48"/>
      <c r="K433" s="48"/>
      <c r="L433" s="48"/>
      <c r="M433" s="48"/>
      <c r="N433" s="48"/>
      <c r="O433" s="48"/>
      <c r="P433" s="48"/>
      <c r="Q433" s="48"/>
      <c r="R433" s="48"/>
      <c r="S433" s="49"/>
    </row>
    <row r="434" spans="1:19" x14ac:dyDescent="0.3">
      <c r="A434" s="32"/>
      <c r="B434" s="34"/>
      <c r="C434" s="35"/>
      <c r="D434" s="20">
        <v>15.793067932128906</v>
      </c>
      <c r="E434" s="35"/>
      <c r="F434" s="34"/>
      <c r="G434" s="35"/>
      <c r="H434" s="35"/>
      <c r="I434" s="34"/>
      <c r="J434" s="48"/>
      <c r="K434" s="48"/>
      <c r="L434" s="48"/>
      <c r="M434" s="48"/>
      <c r="N434" s="48"/>
      <c r="O434" s="48"/>
      <c r="P434" s="48"/>
      <c r="Q434" s="48"/>
      <c r="R434" s="48"/>
      <c r="S434" s="49"/>
    </row>
    <row r="435" spans="1:19" x14ac:dyDescent="0.3">
      <c r="A435" s="30" t="s">
        <v>46</v>
      </c>
      <c r="B435" s="34"/>
      <c r="C435" s="33" t="s">
        <v>7</v>
      </c>
      <c r="D435" s="21">
        <v>15.552753448486328</v>
      </c>
      <c r="E435" s="36">
        <f>AVERAGE(D435:D437)</f>
        <v>15.562421480814615</v>
      </c>
      <c r="F435" s="34"/>
      <c r="G435" s="33">
        <f>F426-E435</f>
        <v>0.22111733754475971</v>
      </c>
      <c r="H435" s="33">
        <f>2^G435</f>
        <v>1.1656359980058739</v>
      </c>
      <c r="I435" s="34"/>
      <c r="J435" s="48"/>
      <c r="K435" s="48"/>
      <c r="L435" s="48"/>
      <c r="M435" s="48"/>
      <c r="N435" s="48"/>
      <c r="O435" s="48"/>
      <c r="P435" s="48"/>
      <c r="Q435" s="48"/>
      <c r="R435" s="48"/>
      <c r="S435" s="49"/>
    </row>
    <row r="436" spans="1:19" x14ac:dyDescent="0.3">
      <c r="A436" s="31"/>
      <c r="B436" s="34"/>
      <c r="C436" s="34"/>
      <c r="D436" s="19">
        <v>15.56046199798584</v>
      </c>
      <c r="E436" s="37"/>
      <c r="F436" s="34"/>
      <c r="G436" s="34"/>
      <c r="H436" s="34"/>
      <c r="I436" s="34"/>
      <c r="J436" s="48"/>
      <c r="K436" s="48"/>
      <c r="L436" s="48"/>
      <c r="M436" s="48"/>
      <c r="N436" s="48"/>
      <c r="O436" s="48"/>
      <c r="P436" s="48"/>
      <c r="Q436" s="48"/>
      <c r="R436" s="48"/>
      <c r="S436" s="49"/>
    </row>
    <row r="437" spans="1:19" x14ac:dyDescent="0.3">
      <c r="A437" s="32"/>
      <c r="B437" s="34"/>
      <c r="C437" s="35"/>
      <c r="D437" s="20">
        <v>15.57404899597168</v>
      </c>
      <c r="E437" s="38"/>
      <c r="F437" s="34"/>
      <c r="G437" s="35"/>
      <c r="H437" s="35"/>
      <c r="I437" s="34"/>
      <c r="J437" s="48"/>
      <c r="K437" s="48"/>
      <c r="L437" s="48"/>
      <c r="M437" s="48"/>
      <c r="N437" s="48"/>
      <c r="O437" s="48"/>
      <c r="P437" s="48"/>
      <c r="Q437" s="48"/>
      <c r="R437" s="48"/>
      <c r="S437" s="49"/>
    </row>
    <row r="438" spans="1:19" x14ac:dyDescent="0.3">
      <c r="A438" s="30" t="s">
        <v>47</v>
      </c>
      <c r="B438" s="34"/>
      <c r="C438" s="34" t="s">
        <v>7</v>
      </c>
      <c r="D438" s="19">
        <v>15.513626098632813</v>
      </c>
      <c r="E438" s="36">
        <f>AVERAGE(D438:D440)</f>
        <v>15.502868334452311</v>
      </c>
      <c r="F438" s="34"/>
      <c r="G438" s="33">
        <f>F426-E438</f>
        <v>0.28067048390706439</v>
      </c>
      <c r="H438" s="33">
        <f>2^G438</f>
        <v>1.2147593053640529</v>
      </c>
      <c r="I438" s="34"/>
      <c r="J438" s="48"/>
      <c r="K438" s="48"/>
      <c r="L438" s="48"/>
      <c r="M438" s="48"/>
      <c r="N438" s="48"/>
      <c r="O438" s="48"/>
      <c r="P438" s="48"/>
      <c r="Q438" s="48"/>
      <c r="R438" s="48"/>
      <c r="S438" s="49"/>
    </row>
    <row r="439" spans="1:19" x14ac:dyDescent="0.3">
      <c r="A439" s="31"/>
      <c r="B439" s="34"/>
      <c r="C439" s="34"/>
      <c r="D439" s="19">
        <v>15.48701286315918</v>
      </c>
      <c r="E439" s="37"/>
      <c r="F439" s="34"/>
      <c r="G439" s="34"/>
      <c r="H439" s="34"/>
      <c r="I439" s="34"/>
      <c r="J439" s="48"/>
      <c r="K439" s="48"/>
      <c r="L439" s="48"/>
      <c r="M439" s="48"/>
      <c r="N439" s="48"/>
      <c r="O439" s="48"/>
      <c r="P439" s="48"/>
      <c r="Q439" s="48"/>
      <c r="R439" s="48"/>
      <c r="S439" s="49"/>
    </row>
    <row r="440" spans="1:19" x14ac:dyDescent="0.3">
      <c r="A440" s="32"/>
      <c r="B440" s="34"/>
      <c r="C440" s="35"/>
      <c r="D440" s="20">
        <v>15.507966041564941</v>
      </c>
      <c r="E440" s="38"/>
      <c r="F440" s="34"/>
      <c r="G440" s="35"/>
      <c r="H440" s="35"/>
      <c r="I440" s="34"/>
      <c r="J440" s="48"/>
      <c r="K440" s="48"/>
      <c r="L440" s="48"/>
      <c r="M440" s="48"/>
      <c r="N440" s="48"/>
      <c r="O440" s="48"/>
      <c r="P440" s="48"/>
      <c r="Q440" s="48"/>
      <c r="R440" s="48"/>
      <c r="S440" s="49"/>
    </row>
    <row r="441" spans="1:19" x14ac:dyDescent="0.3">
      <c r="A441" s="31" t="s">
        <v>48</v>
      </c>
      <c r="B441" s="34"/>
      <c r="C441" s="34" t="s">
        <v>7</v>
      </c>
      <c r="D441" s="19">
        <v>15.67534351348877</v>
      </c>
      <c r="E441" s="34">
        <f>AVERAGE(D441:D443)</f>
        <v>15.67413330078125</v>
      </c>
      <c r="F441" s="34"/>
      <c r="G441" s="34">
        <f>F426-E441</f>
        <v>0.109405517578125</v>
      </c>
      <c r="H441" s="34">
        <f>2^G441</f>
        <v>1.0787836172125049</v>
      </c>
      <c r="I441" s="34"/>
      <c r="J441" s="48"/>
      <c r="K441" s="48"/>
      <c r="L441" s="48"/>
      <c r="M441" s="48"/>
      <c r="N441" s="48"/>
      <c r="O441" s="48"/>
      <c r="P441" s="48"/>
      <c r="Q441" s="48"/>
      <c r="R441" s="48"/>
      <c r="S441" s="49"/>
    </row>
    <row r="442" spans="1:19" x14ac:dyDescent="0.3">
      <c r="A442" s="31"/>
      <c r="B442" s="34"/>
      <c r="C442" s="34"/>
      <c r="D442" s="19">
        <v>15.674661636352539</v>
      </c>
      <c r="E442" s="34"/>
      <c r="F442" s="34"/>
      <c r="G442" s="34"/>
      <c r="H442" s="34"/>
      <c r="I442" s="34"/>
      <c r="J442" s="48"/>
      <c r="K442" s="48"/>
      <c r="L442" s="48"/>
      <c r="M442" s="48"/>
      <c r="N442" s="48"/>
      <c r="O442" s="48"/>
      <c r="P442" s="48"/>
      <c r="Q442" s="48"/>
      <c r="R442" s="48"/>
      <c r="S442" s="49"/>
    </row>
    <row r="443" spans="1:19" ht="15" thickBot="1" x14ac:dyDescent="0.35">
      <c r="A443" s="40"/>
      <c r="B443" s="39"/>
      <c r="C443" s="39"/>
      <c r="D443" s="22">
        <v>15.672394752502441</v>
      </c>
      <c r="E443" s="39"/>
      <c r="F443" s="39"/>
      <c r="G443" s="39"/>
      <c r="H443" s="39"/>
      <c r="I443" s="39"/>
      <c r="J443" s="50"/>
      <c r="K443" s="50"/>
      <c r="L443" s="50"/>
      <c r="M443" s="50"/>
      <c r="N443" s="50"/>
      <c r="O443" s="50"/>
      <c r="P443" s="50"/>
      <c r="Q443" s="50"/>
      <c r="R443" s="50"/>
      <c r="S443" s="51"/>
    </row>
    <row r="444" spans="1:19" x14ac:dyDescent="0.3">
      <c r="A444" s="44" t="s">
        <v>6</v>
      </c>
      <c r="B444" s="34" t="s">
        <v>45</v>
      </c>
      <c r="C444" s="41" t="s">
        <v>39</v>
      </c>
      <c r="D444" s="18">
        <v>19.963308334350586</v>
      </c>
      <c r="E444" s="45">
        <f>AVERAGE(D444:D446)</f>
        <v>20.013004302978516</v>
      </c>
      <c r="F444" s="34">
        <f>AVERAGE(E444:E450)</f>
        <v>20.261284722222218</v>
      </c>
      <c r="G444" s="41">
        <f>F444-E444</f>
        <v>0.24828041924370226</v>
      </c>
      <c r="H444" s="41">
        <f>2^G444</f>
        <v>1.1877905166276803</v>
      </c>
      <c r="I444" s="41">
        <f>H426</f>
        <v>1.0404466382419939</v>
      </c>
      <c r="J444" s="41">
        <f>H444/I444</f>
        <v>1.1416159877594954</v>
      </c>
      <c r="K444" s="41">
        <f>LOG(J444,2)</f>
        <v>0.19107744428846193</v>
      </c>
      <c r="L444" s="41">
        <f>GEOMEAN(J444:J452)</f>
        <v>0.99999999999999756</v>
      </c>
      <c r="M444" s="41">
        <f>LOG(L444,2)</f>
        <v>-3.523769154196414E-15</v>
      </c>
      <c r="N444" s="41">
        <f>_xlfn.STDEV.P(K444:K452)</f>
        <v>0.18844004501447503</v>
      </c>
      <c r="O444" s="41">
        <f>N444/SQRT(3)</f>
        <v>0.10879591071521236</v>
      </c>
      <c r="P444" s="41">
        <f>2^(M444-O444)</f>
        <v>0.92736172537451789</v>
      </c>
      <c r="Q444" s="41">
        <f>2^(M444+O444)</f>
        <v>1.0783278764239941</v>
      </c>
      <c r="R444" s="41">
        <f>L444-P444</f>
        <v>7.2638274625479671E-2</v>
      </c>
      <c r="S444" s="42">
        <f>Q444-L444</f>
        <v>7.8327876423996523E-2</v>
      </c>
    </row>
    <row r="445" spans="1:19" x14ac:dyDescent="0.3">
      <c r="A445" s="31"/>
      <c r="B445" s="34"/>
      <c r="C445" s="34"/>
      <c r="D445" s="19">
        <v>20.041679382324219</v>
      </c>
      <c r="E445" s="37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28"/>
    </row>
    <row r="446" spans="1:19" ht="15" thickBot="1" x14ac:dyDescent="0.35">
      <c r="A446" s="32"/>
      <c r="B446" s="34"/>
      <c r="C446" s="35"/>
      <c r="D446" s="20">
        <v>20.034025192260742</v>
      </c>
      <c r="E446" s="38"/>
      <c r="F446" s="34"/>
      <c r="G446" s="35"/>
      <c r="H446" s="35"/>
      <c r="I446" s="35"/>
      <c r="J446" s="35"/>
      <c r="K446" s="35"/>
      <c r="L446" s="34"/>
      <c r="M446" s="34"/>
      <c r="N446" s="34"/>
      <c r="O446" s="34"/>
      <c r="P446" s="34"/>
      <c r="Q446" s="34"/>
      <c r="R446" s="34"/>
      <c r="S446" s="28"/>
    </row>
    <row r="447" spans="1:19" x14ac:dyDescent="0.3">
      <c r="A447" s="30" t="s">
        <v>5</v>
      </c>
      <c r="B447" s="34"/>
      <c r="C447" s="34" t="s">
        <v>39</v>
      </c>
      <c r="D447" s="18">
        <v>20.223417282104492</v>
      </c>
      <c r="E447" s="34">
        <f>AVERAGE(D447:D449)</f>
        <v>20.266766866048176</v>
      </c>
      <c r="F447" s="34"/>
      <c r="G447" s="33">
        <f>F444-E447</f>
        <v>-5.4821438259580191E-3</v>
      </c>
      <c r="H447" s="33">
        <f>2^G447</f>
        <v>0.99620727807108822</v>
      </c>
      <c r="I447" s="33">
        <f>H429</f>
        <v>0.95209615734708064</v>
      </c>
      <c r="J447" s="33">
        <f>H447/I447</f>
        <v>1.0463305312006708</v>
      </c>
      <c r="K447" s="33">
        <f>LOG(J447,2)</f>
        <v>6.5338664584686484E-2</v>
      </c>
      <c r="L447" s="34"/>
      <c r="M447" s="34"/>
      <c r="N447" s="34"/>
      <c r="O447" s="34"/>
      <c r="P447" s="34"/>
      <c r="Q447" s="34"/>
      <c r="R447" s="34"/>
      <c r="S447" s="28"/>
    </row>
    <row r="448" spans="1:19" x14ac:dyDescent="0.3">
      <c r="A448" s="31"/>
      <c r="B448" s="34"/>
      <c r="C448" s="34"/>
      <c r="D448" s="19">
        <v>20.279159545898438</v>
      </c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28"/>
    </row>
    <row r="449" spans="1:19" x14ac:dyDescent="0.3">
      <c r="A449" s="32"/>
      <c r="B449" s="34"/>
      <c r="C449" s="35"/>
      <c r="D449" s="20">
        <v>20.297723770141602</v>
      </c>
      <c r="E449" s="35"/>
      <c r="F449" s="34"/>
      <c r="G449" s="35"/>
      <c r="H449" s="35"/>
      <c r="I449" s="35"/>
      <c r="J449" s="35"/>
      <c r="K449" s="35"/>
      <c r="L449" s="34"/>
      <c r="M449" s="34"/>
      <c r="N449" s="34"/>
      <c r="O449" s="34"/>
      <c r="P449" s="34"/>
      <c r="Q449" s="34"/>
      <c r="R449" s="34"/>
      <c r="S449" s="28"/>
    </row>
    <row r="450" spans="1:19" x14ac:dyDescent="0.3">
      <c r="A450" s="30" t="s">
        <v>4</v>
      </c>
      <c r="B450" s="34"/>
      <c r="C450" s="34" t="s">
        <v>39</v>
      </c>
      <c r="D450" s="19">
        <v>20.451484680175781</v>
      </c>
      <c r="E450" s="36">
        <f>AVERAGE(D450:D452)</f>
        <v>20.504082997639973</v>
      </c>
      <c r="F450" s="34"/>
      <c r="G450" s="33">
        <f>F444-E450</f>
        <v>-0.24279827541775489</v>
      </c>
      <c r="H450" s="33">
        <f>2^G450</f>
        <v>0.84510454274674884</v>
      </c>
      <c r="I450" s="33">
        <f>H432</f>
        <v>1.0094838522622371</v>
      </c>
      <c r="J450" s="33">
        <f>H450/I450</f>
        <v>0.83716499362806363</v>
      </c>
      <c r="K450" s="33">
        <f>LOG(J450,2)</f>
        <v>-0.25641610887315897</v>
      </c>
      <c r="L450" s="34"/>
      <c r="M450" s="34"/>
      <c r="N450" s="34"/>
      <c r="O450" s="34"/>
      <c r="P450" s="34"/>
      <c r="Q450" s="34"/>
      <c r="R450" s="34"/>
      <c r="S450" s="28"/>
    </row>
    <row r="451" spans="1:19" x14ac:dyDescent="0.3">
      <c r="A451" s="31"/>
      <c r="B451" s="34"/>
      <c r="C451" s="34"/>
      <c r="D451" s="19">
        <v>20.541866302490234</v>
      </c>
      <c r="E451" s="37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28"/>
    </row>
    <row r="452" spans="1:19" x14ac:dyDescent="0.3">
      <c r="A452" s="32"/>
      <c r="B452" s="34"/>
      <c r="C452" s="35"/>
      <c r="D452" s="20">
        <v>20.518898010253906</v>
      </c>
      <c r="E452" s="38"/>
      <c r="F452" s="34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43"/>
    </row>
    <row r="453" spans="1:19" x14ac:dyDescent="0.3">
      <c r="A453" s="30" t="s">
        <v>46</v>
      </c>
      <c r="B453" s="34"/>
      <c r="C453" s="33" t="s">
        <v>39</v>
      </c>
      <c r="D453" s="21">
        <v>21.528266906738281</v>
      </c>
      <c r="E453" s="36">
        <f>AVERAGE(D453:D455)</f>
        <v>21.558021545410156</v>
      </c>
      <c r="F453" s="34"/>
      <c r="G453" s="33">
        <f>F444-E453</f>
        <v>-1.2967368231879384</v>
      </c>
      <c r="H453" s="33">
        <f>2^G453</f>
        <v>0.40704583917292442</v>
      </c>
      <c r="I453" s="33">
        <f>H435</f>
        <v>1.1656359980058739</v>
      </c>
      <c r="J453" s="33">
        <f>H453/I453</f>
        <v>0.34920493178769624</v>
      </c>
      <c r="K453" s="33">
        <f>LOG(J453,2)</f>
        <v>-1.5178541607326981</v>
      </c>
      <c r="L453" s="34">
        <f>GEOMEAN(J453:J461)</f>
        <v>0.39759265816377093</v>
      </c>
      <c r="M453" s="34">
        <f>LOG(L453,2)</f>
        <v>-1.3306369781494189</v>
      </c>
      <c r="N453" s="34">
        <f>_xlfn.STDEV.P(K453:K461)</f>
        <v>0.16607958618743493</v>
      </c>
      <c r="O453" s="34">
        <f>N453/SQRT(3)</f>
        <v>9.5886093792217214E-2</v>
      </c>
      <c r="P453" s="34">
        <f>2^(M453-O453)</f>
        <v>0.37202640526978709</v>
      </c>
      <c r="Q453" s="34">
        <f>2^(M453+O453)</f>
        <v>0.42491586507440615</v>
      </c>
      <c r="R453" s="34">
        <f>L453-P453</f>
        <v>2.5566252893983843E-2</v>
      </c>
      <c r="S453" s="28">
        <f>Q453-L453</f>
        <v>2.7323206910635223E-2</v>
      </c>
    </row>
    <row r="454" spans="1:19" x14ac:dyDescent="0.3">
      <c r="A454" s="31"/>
      <c r="B454" s="34"/>
      <c r="C454" s="34"/>
      <c r="D454" s="19">
        <v>21.579891204833984</v>
      </c>
      <c r="E454" s="37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28"/>
    </row>
    <row r="455" spans="1:19" x14ac:dyDescent="0.3">
      <c r="A455" s="32"/>
      <c r="B455" s="34"/>
      <c r="C455" s="35"/>
      <c r="D455" s="20">
        <v>21.565906524658203</v>
      </c>
      <c r="E455" s="38"/>
      <c r="F455" s="34"/>
      <c r="G455" s="35"/>
      <c r="H455" s="35"/>
      <c r="I455" s="35"/>
      <c r="J455" s="35"/>
      <c r="K455" s="35"/>
      <c r="L455" s="34"/>
      <c r="M455" s="34"/>
      <c r="N455" s="34"/>
      <c r="O455" s="34"/>
      <c r="P455" s="34"/>
      <c r="Q455" s="34"/>
      <c r="R455" s="34"/>
      <c r="S455" s="28"/>
    </row>
    <row r="456" spans="1:19" x14ac:dyDescent="0.3">
      <c r="A456" s="30" t="s">
        <v>47</v>
      </c>
      <c r="B456" s="34"/>
      <c r="C456" s="34" t="s">
        <v>39</v>
      </c>
      <c r="D456" s="19">
        <v>21.299411773681641</v>
      </c>
      <c r="E456" s="36">
        <f>AVERAGE(D456:D458)</f>
        <v>21.34046745300293</v>
      </c>
      <c r="F456" s="34"/>
      <c r="G456" s="33">
        <f>F444-E456</f>
        <v>-1.0791827307807118</v>
      </c>
      <c r="H456" s="33">
        <f>2^G456</f>
        <v>0.47329686436016577</v>
      </c>
      <c r="I456" s="33">
        <f>H438</f>
        <v>1.2147593053640529</v>
      </c>
      <c r="J456" s="33">
        <f>H456/I456</f>
        <v>0.38962192943920093</v>
      </c>
      <c r="K456" s="33">
        <f>LOG(J456,2)</f>
        <v>-1.3598532146877764</v>
      </c>
      <c r="L456" s="34"/>
      <c r="M456" s="34"/>
      <c r="N456" s="34"/>
      <c r="O456" s="34"/>
      <c r="P456" s="34"/>
      <c r="Q456" s="34"/>
      <c r="R456" s="34"/>
      <c r="S456" s="28"/>
    </row>
    <row r="457" spans="1:19" x14ac:dyDescent="0.3">
      <c r="A457" s="31"/>
      <c r="B457" s="34"/>
      <c r="C457" s="34"/>
      <c r="D457" s="19">
        <v>21.3878173828125</v>
      </c>
      <c r="E457" s="37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28"/>
    </row>
    <row r="458" spans="1:19" x14ac:dyDescent="0.3">
      <c r="A458" s="32"/>
      <c r="B458" s="34"/>
      <c r="C458" s="35"/>
      <c r="D458" s="20">
        <v>21.334173202514648</v>
      </c>
      <c r="E458" s="38"/>
      <c r="F458" s="34"/>
      <c r="G458" s="35"/>
      <c r="H458" s="35"/>
      <c r="I458" s="35"/>
      <c r="J458" s="35"/>
      <c r="K458" s="35"/>
      <c r="L458" s="34"/>
      <c r="M458" s="34"/>
      <c r="N458" s="34"/>
      <c r="O458" s="34"/>
      <c r="P458" s="34"/>
      <c r="Q458" s="34"/>
      <c r="R458" s="34"/>
      <c r="S458" s="28"/>
    </row>
    <row r="459" spans="1:19" x14ac:dyDescent="0.3">
      <c r="A459" s="31" t="s">
        <v>48</v>
      </c>
      <c r="B459" s="34"/>
      <c r="C459" s="34" t="s">
        <v>39</v>
      </c>
      <c r="D459" s="19">
        <v>21.240106582641602</v>
      </c>
      <c r="E459" s="34">
        <f>AVERAGE(D459:D461)</f>
        <v>21.266082763671875</v>
      </c>
      <c r="F459" s="34"/>
      <c r="G459" s="34">
        <f>F444-E459</f>
        <v>-1.0047980414496571</v>
      </c>
      <c r="H459" s="34">
        <f>2^G459</f>
        <v>0.49833988763706888</v>
      </c>
      <c r="I459" s="34">
        <f>H441</f>
        <v>1.0787836172125049</v>
      </c>
      <c r="J459" s="34">
        <f>H459/I459</f>
        <v>0.46194610270847586</v>
      </c>
      <c r="K459" s="34">
        <f>LOG(J459,2)</f>
        <v>-1.1142035590277823</v>
      </c>
      <c r="L459" s="34"/>
      <c r="M459" s="34"/>
      <c r="N459" s="34"/>
      <c r="O459" s="34"/>
      <c r="P459" s="34"/>
      <c r="Q459" s="34"/>
      <c r="R459" s="34"/>
      <c r="S459" s="28"/>
    </row>
    <row r="460" spans="1:19" x14ac:dyDescent="0.3">
      <c r="A460" s="31"/>
      <c r="B460" s="34"/>
      <c r="C460" s="34"/>
      <c r="D460" s="19">
        <v>21.316141128540039</v>
      </c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28"/>
    </row>
    <row r="461" spans="1:19" ht="15" thickBot="1" x14ac:dyDescent="0.35">
      <c r="A461" s="40"/>
      <c r="B461" s="39"/>
      <c r="C461" s="39"/>
      <c r="D461" s="22">
        <v>21.242000579833984</v>
      </c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29"/>
    </row>
  </sheetData>
  <mergeCells count="1188">
    <mergeCell ref="E17:E19"/>
    <mergeCell ref="G17:G19"/>
    <mergeCell ref="H17:H19"/>
    <mergeCell ref="A20:A22"/>
    <mergeCell ref="C20:C22"/>
    <mergeCell ref="E20:E22"/>
    <mergeCell ref="G20:G22"/>
    <mergeCell ref="H20:H22"/>
    <mergeCell ref="H11:H13"/>
    <mergeCell ref="A14:A16"/>
    <mergeCell ref="C14:C16"/>
    <mergeCell ref="E14:E16"/>
    <mergeCell ref="G14:G16"/>
    <mergeCell ref="H14:H16"/>
    <mergeCell ref="H5:H7"/>
    <mergeCell ref="I5:S22"/>
    <mergeCell ref="A8:A10"/>
    <mergeCell ref="C8:C10"/>
    <mergeCell ref="E8:E10"/>
    <mergeCell ref="G8:G10"/>
    <mergeCell ref="H8:H10"/>
    <mergeCell ref="A11:A13"/>
    <mergeCell ref="C11:C13"/>
    <mergeCell ref="E11:E13"/>
    <mergeCell ref="A5:A7"/>
    <mergeCell ref="B5:B22"/>
    <mergeCell ref="C5:C7"/>
    <mergeCell ref="E5:E7"/>
    <mergeCell ref="F5:F22"/>
    <mergeCell ref="G5:G7"/>
    <mergeCell ref="G11:G13"/>
    <mergeCell ref="A17:A19"/>
    <mergeCell ref="C17:C19"/>
    <mergeCell ref="R23:R31"/>
    <mergeCell ref="S23:S31"/>
    <mergeCell ref="H23:H25"/>
    <mergeCell ref="I23:I25"/>
    <mergeCell ref="J23:J25"/>
    <mergeCell ref="K23:K25"/>
    <mergeCell ref="L23:L31"/>
    <mergeCell ref="M23:M31"/>
    <mergeCell ref="H26:H28"/>
    <mergeCell ref="I26:I28"/>
    <mergeCell ref="J26:J28"/>
    <mergeCell ref="K26:K28"/>
    <mergeCell ref="A23:A25"/>
    <mergeCell ref="B23:B40"/>
    <mergeCell ref="C23:C25"/>
    <mergeCell ref="E23:E25"/>
    <mergeCell ref="F23:F40"/>
    <mergeCell ref="G23:G25"/>
    <mergeCell ref="A26:A28"/>
    <mergeCell ref="C26:C28"/>
    <mergeCell ref="E26:E28"/>
    <mergeCell ref="G26:G28"/>
    <mergeCell ref="H35:H37"/>
    <mergeCell ref="I35:I37"/>
    <mergeCell ref="J35:J37"/>
    <mergeCell ref="K35:K37"/>
    <mergeCell ref="L32:L40"/>
    <mergeCell ref="M32:M40"/>
    <mergeCell ref="N32:N40"/>
    <mergeCell ref="O32:O40"/>
    <mergeCell ref="P32:P40"/>
    <mergeCell ref="Q32:Q40"/>
    <mergeCell ref="J29:J31"/>
    <mergeCell ref="K29:K31"/>
    <mergeCell ref="A32:A34"/>
    <mergeCell ref="C32:C34"/>
    <mergeCell ref="E32:E34"/>
    <mergeCell ref="G32:G34"/>
    <mergeCell ref="H32:H34"/>
    <mergeCell ref="I32:I34"/>
    <mergeCell ref="J32:J34"/>
    <mergeCell ref="K32:K34"/>
    <mergeCell ref="A29:A31"/>
    <mergeCell ref="C29:C31"/>
    <mergeCell ref="E29:E31"/>
    <mergeCell ref="G29:G31"/>
    <mergeCell ref="H29:H31"/>
    <mergeCell ref="I29:I31"/>
    <mergeCell ref="N23:N31"/>
    <mergeCell ref="O23:O31"/>
    <mergeCell ref="P23:P31"/>
    <mergeCell ref="Q23:Q31"/>
    <mergeCell ref="A46:A48"/>
    <mergeCell ref="C46:C48"/>
    <mergeCell ref="E46:E48"/>
    <mergeCell ref="G46:G48"/>
    <mergeCell ref="H46:H48"/>
    <mergeCell ref="A49:A51"/>
    <mergeCell ref="C49:C51"/>
    <mergeCell ref="E49:E51"/>
    <mergeCell ref="G49:G51"/>
    <mergeCell ref="H49:H51"/>
    <mergeCell ref="J38:J40"/>
    <mergeCell ref="K38:K40"/>
    <mergeCell ref="A43:A45"/>
    <mergeCell ref="B43:B60"/>
    <mergeCell ref="C43:C45"/>
    <mergeCell ref="E43:E45"/>
    <mergeCell ref="F43:F60"/>
    <mergeCell ref="G43:G45"/>
    <mergeCell ref="H43:H45"/>
    <mergeCell ref="I43:S60"/>
    <mergeCell ref="A38:A40"/>
    <mergeCell ref="C38:C40"/>
    <mergeCell ref="E38:E40"/>
    <mergeCell ref="G38:G40"/>
    <mergeCell ref="H38:H40"/>
    <mergeCell ref="I38:I40"/>
    <mergeCell ref="R32:R40"/>
    <mergeCell ref="S32:S40"/>
    <mergeCell ref="A35:A37"/>
    <mergeCell ref="C35:C37"/>
    <mergeCell ref="E35:E37"/>
    <mergeCell ref="G35:G37"/>
    <mergeCell ref="A58:A60"/>
    <mergeCell ref="C58:C60"/>
    <mergeCell ref="E58:E60"/>
    <mergeCell ref="G58:G60"/>
    <mergeCell ref="H58:H60"/>
    <mergeCell ref="A61:A63"/>
    <mergeCell ref="B61:B78"/>
    <mergeCell ref="C61:C63"/>
    <mergeCell ref="E61:E63"/>
    <mergeCell ref="F61:F78"/>
    <mergeCell ref="A52:A54"/>
    <mergeCell ref="C52:C54"/>
    <mergeCell ref="E52:E54"/>
    <mergeCell ref="G52:G54"/>
    <mergeCell ref="H52:H54"/>
    <mergeCell ref="A55:A57"/>
    <mergeCell ref="C55:C57"/>
    <mergeCell ref="E55:E57"/>
    <mergeCell ref="G55:G57"/>
    <mergeCell ref="H55:H57"/>
    <mergeCell ref="I70:I72"/>
    <mergeCell ref="C67:C69"/>
    <mergeCell ref="E67:E69"/>
    <mergeCell ref="G67:G69"/>
    <mergeCell ref="H67:H69"/>
    <mergeCell ref="I67:I69"/>
    <mergeCell ref="J67:J69"/>
    <mergeCell ref="S61:S69"/>
    <mergeCell ref="A64:A66"/>
    <mergeCell ref="C64:C66"/>
    <mergeCell ref="E64:E66"/>
    <mergeCell ref="G64:G66"/>
    <mergeCell ref="H64:H66"/>
    <mergeCell ref="I64:I66"/>
    <mergeCell ref="J64:J66"/>
    <mergeCell ref="K64:K66"/>
    <mergeCell ref="A67:A69"/>
    <mergeCell ref="M61:M69"/>
    <mergeCell ref="N61:N69"/>
    <mergeCell ref="O61:O69"/>
    <mergeCell ref="P61:P69"/>
    <mergeCell ref="Q61:Q69"/>
    <mergeCell ref="R61:R69"/>
    <mergeCell ref="G61:G63"/>
    <mergeCell ref="H61:H63"/>
    <mergeCell ref="I61:I63"/>
    <mergeCell ref="J61:J63"/>
    <mergeCell ref="K61:K63"/>
    <mergeCell ref="L61:L69"/>
    <mergeCell ref="K67:K69"/>
    <mergeCell ref="E93:E95"/>
    <mergeCell ref="A76:A78"/>
    <mergeCell ref="C76:C78"/>
    <mergeCell ref="E76:E78"/>
    <mergeCell ref="G76:G78"/>
    <mergeCell ref="H76:H78"/>
    <mergeCell ref="I76:I78"/>
    <mergeCell ref="P70:P78"/>
    <mergeCell ref="Q70:Q78"/>
    <mergeCell ref="R70:R78"/>
    <mergeCell ref="S70:S78"/>
    <mergeCell ref="A73:A75"/>
    <mergeCell ref="C73:C75"/>
    <mergeCell ref="E73:E75"/>
    <mergeCell ref="G73:G75"/>
    <mergeCell ref="H73:H75"/>
    <mergeCell ref="I73:I75"/>
    <mergeCell ref="J70:J72"/>
    <mergeCell ref="K70:K72"/>
    <mergeCell ref="L70:L78"/>
    <mergeCell ref="M70:M78"/>
    <mergeCell ref="N70:N78"/>
    <mergeCell ref="O70:O78"/>
    <mergeCell ref="J73:J75"/>
    <mergeCell ref="K73:K75"/>
    <mergeCell ref="J76:J78"/>
    <mergeCell ref="K76:K78"/>
    <mergeCell ref="A70:A72"/>
    <mergeCell ref="C70:C72"/>
    <mergeCell ref="E70:E72"/>
    <mergeCell ref="G70:G72"/>
    <mergeCell ref="H70:H72"/>
    <mergeCell ref="G93:G95"/>
    <mergeCell ref="H93:H95"/>
    <mergeCell ref="A96:A98"/>
    <mergeCell ref="C96:C98"/>
    <mergeCell ref="E96:E98"/>
    <mergeCell ref="G96:G98"/>
    <mergeCell ref="H96:H98"/>
    <mergeCell ref="H87:H89"/>
    <mergeCell ref="A90:A92"/>
    <mergeCell ref="C90:C92"/>
    <mergeCell ref="E90:E92"/>
    <mergeCell ref="G90:G92"/>
    <mergeCell ref="H90:H92"/>
    <mergeCell ref="H81:H83"/>
    <mergeCell ref="I81:S98"/>
    <mergeCell ref="A84:A86"/>
    <mergeCell ref="C84:C86"/>
    <mergeCell ref="E84:E86"/>
    <mergeCell ref="G84:G86"/>
    <mergeCell ref="H84:H86"/>
    <mergeCell ref="A87:A89"/>
    <mergeCell ref="C87:C89"/>
    <mergeCell ref="E87:E89"/>
    <mergeCell ref="A81:A83"/>
    <mergeCell ref="B81:B98"/>
    <mergeCell ref="C81:C83"/>
    <mergeCell ref="E81:E83"/>
    <mergeCell ref="F81:F98"/>
    <mergeCell ref="G81:G83"/>
    <mergeCell ref="G87:G89"/>
    <mergeCell ref="A93:A95"/>
    <mergeCell ref="C93:C95"/>
    <mergeCell ref="R99:R107"/>
    <mergeCell ref="S99:S107"/>
    <mergeCell ref="H99:H101"/>
    <mergeCell ref="I99:I101"/>
    <mergeCell ref="J99:J101"/>
    <mergeCell ref="K99:K101"/>
    <mergeCell ref="L99:L107"/>
    <mergeCell ref="M99:M107"/>
    <mergeCell ref="H102:H104"/>
    <mergeCell ref="I102:I104"/>
    <mergeCell ref="J102:J104"/>
    <mergeCell ref="K102:K104"/>
    <mergeCell ref="A99:A101"/>
    <mergeCell ref="B99:B116"/>
    <mergeCell ref="C99:C101"/>
    <mergeCell ref="E99:E101"/>
    <mergeCell ref="F99:F116"/>
    <mergeCell ref="G99:G101"/>
    <mergeCell ref="A102:A104"/>
    <mergeCell ref="C102:C104"/>
    <mergeCell ref="E102:E104"/>
    <mergeCell ref="G102:G104"/>
    <mergeCell ref="H111:H113"/>
    <mergeCell ref="I111:I113"/>
    <mergeCell ref="J111:J113"/>
    <mergeCell ref="K111:K113"/>
    <mergeCell ref="L108:L116"/>
    <mergeCell ref="M108:M116"/>
    <mergeCell ref="N108:N116"/>
    <mergeCell ref="O108:O116"/>
    <mergeCell ref="P108:P116"/>
    <mergeCell ref="Q108:Q116"/>
    <mergeCell ref="J105:J107"/>
    <mergeCell ref="K105:K107"/>
    <mergeCell ref="A108:A110"/>
    <mergeCell ref="C108:C110"/>
    <mergeCell ref="E108:E110"/>
    <mergeCell ref="G108:G110"/>
    <mergeCell ref="H108:H110"/>
    <mergeCell ref="I108:I110"/>
    <mergeCell ref="J108:J110"/>
    <mergeCell ref="K108:K110"/>
    <mergeCell ref="A105:A107"/>
    <mergeCell ref="C105:C107"/>
    <mergeCell ref="E105:E107"/>
    <mergeCell ref="G105:G107"/>
    <mergeCell ref="H105:H107"/>
    <mergeCell ref="I105:I107"/>
    <mergeCell ref="N99:N107"/>
    <mergeCell ref="O99:O107"/>
    <mergeCell ref="P99:P107"/>
    <mergeCell ref="Q99:Q107"/>
    <mergeCell ref="A123:A125"/>
    <mergeCell ref="C123:C125"/>
    <mergeCell ref="E123:E125"/>
    <mergeCell ref="G123:G125"/>
    <mergeCell ref="H123:H125"/>
    <mergeCell ref="A126:A128"/>
    <mergeCell ref="C126:C128"/>
    <mergeCell ref="E126:E128"/>
    <mergeCell ref="G126:G128"/>
    <mergeCell ref="H126:H128"/>
    <mergeCell ref="J114:J116"/>
    <mergeCell ref="K114:K116"/>
    <mergeCell ref="A120:A122"/>
    <mergeCell ref="B120:B137"/>
    <mergeCell ref="C120:C122"/>
    <mergeCell ref="E120:E122"/>
    <mergeCell ref="F120:F137"/>
    <mergeCell ref="G120:G122"/>
    <mergeCell ref="H120:H122"/>
    <mergeCell ref="I120:S137"/>
    <mergeCell ref="A114:A116"/>
    <mergeCell ref="C114:C116"/>
    <mergeCell ref="E114:E116"/>
    <mergeCell ref="G114:G116"/>
    <mergeCell ref="H114:H116"/>
    <mergeCell ref="I114:I116"/>
    <mergeCell ref="R108:R116"/>
    <mergeCell ref="S108:S116"/>
    <mergeCell ref="A111:A113"/>
    <mergeCell ref="C111:C113"/>
    <mergeCell ref="E111:E113"/>
    <mergeCell ref="G111:G113"/>
    <mergeCell ref="A135:A137"/>
    <mergeCell ref="C135:C137"/>
    <mergeCell ref="E135:E137"/>
    <mergeCell ref="G135:G137"/>
    <mergeCell ref="H135:H137"/>
    <mergeCell ref="A138:A140"/>
    <mergeCell ref="B138:B155"/>
    <mergeCell ref="C138:C140"/>
    <mergeCell ref="E138:E140"/>
    <mergeCell ref="F138:F155"/>
    <mergeCell ref="A129:A131"/>
    <mergeCell ref="C129:C131"/>
    <mergeCell ref="E129:E131"/>
    <mergeCell ref="G129:G131"/>
    <mergeCell ref="H129:H131"/>
    <mergeCell ref="A132:A134"/>
    <mergeCell ref="C132:C134"/>
    <mergeCell ref="E132:E134"/>
    <mergeCell ref="G132:G134"/>
    <mergeCell ref="H132:H134"/>
    <mergeCell ref="I147:I149"/>
    <mergeCell ref="C144:C146"/>
    <mergeCell ref="E144:E146"/>
    <mergeCell ref="G144:G146"/>
    <mergeCell ref="H144:H146"/>
    <mergeCell ref="I144:I146"/>
    <mergeCell ref="J144:J146"/>
    <mergeCell ref="S138:S146"/>
    <mergeCell ref="A141:A143"/>
    <mergeCell ref="C141:C143"/>
    <mergeCell ref="E141:E143"/>
    <mergeCell ref="G141:G143"/>
    <mergeCell ref="H141:H143"/>
    <mergeCell ref="I141:I143"/>
    <mergeCell ref="J141:J143"/>
    <mergeCell ref="K141:K143"/>
    <mergeCell ref="A144:A146"/>
    <mergeCell ref="M138:M146"/>
    <mergeCell ref="N138:N146"/>
    <mergeCell ref="O138:O146"/>
    <mergeCell ref="P138:P146"/>
    <mergeCell ref="Q138:Q146"/>
    <mergeCell ref="R138:R146"/>
    <mergeCell ref="G138:G140"/>
    <mergeCell ref="H138:H140"/>
    <mergeCell ref="I138:I140"/>
    <mergeCell ref="J138:J140"/>
    <mergeCell ref="K138:K140"/>
    <mergeCell ref="L138:L146"/>
    <mergeCell ref="K144:K146"/>
    <mergeCell ref="E170:E172"/>
    <mergeCell ref="A153:A155"/>
    <mergeCell ref="C153:C155"/>
    <mergeCell ref="E153:E155"/>
    <mergeCell ref="G153:G155"/>
    <mergeCell ref="H153:H155"/>
    <mergeCell ref="I153:I155"/>
    <mergeCell ref="P147:P155"/>
    <mergeCell ref="Q147:Q155"/>
    <mergeCell ref="R147:R155"/>
    <mergeCell ref="S147:S155"/>
    <mergeCell ref="A150:A152"/>
    <mergeCell ref="C150:C152"/>
    <mergeCell ref="E150:E152"/>
    <mergeCell ref="G150:G152"/>
    <mergeCell ref="H150:H152"/>
    <mergeCell ref="I150:I152"/>
    <mergeCell ref="J147:J149"/>
    <mergeCell ref="K147:K149"/>
    <mergeCell ref="L147:L155"/>
    <mergeCell ref="M147:M155"/>
    <mergeCell ref="N147:N155"/>
    <mergeCell ref="O147:O155"/>
    <mergeCell ref="J150:J152"/>
    <mergeCell ref="K150:K152"/>
    <mergeCell ref="J153:J155"/>
    <mergeCell ref="K153:K155"/>
    <mergeCell ref="A147:A149"/>
    <mergeCell ref="C147:C149"/>
    <mergeCell ref="E147:E149"/>
    <mergeCell ref="G147:G149"/>
    <mergeCell ref="H147:H149"/>
    <mergeCell ref="G170:G172"/>
    <mergeCell ref="H170:H172"/>
    <mergeCell ref="A173:A175"/>
    <mergeCell ref="C173:C175"/>
    <mergeCell ref="E173:E175"/>
    <mergeCell ref="G173:G175"/>
    <mergeCell ref="H173:H175"/>
    <mergeCell ref="H164:H166"/>
    <mergeCell ref="A167:A169"/>
    <mergeCell ref="C167:C169"/>
    <mergeCell ref="E167:E169"/>
    <mergeCell ref="G167:G169"/>
    <mergeCell ref="H167:H169"/>
    <mergeCell ref="H158:H160"/>
    <mergeCell ref="I158:S175"/>
    <mergeCell ref="A161:A163"/>
    <mergeCell ref="C161:C163"/>
    <mergeCell ref="E161:E163"/>
    <mergeCell ref="G161:G163"/>
    <mergeCell ref="H161:H163"/>
    <mergeCell ref="A164:A166"/>
    <mergeCell ref="C164:C166"/>
    <mergeCell ref="E164:E166"/>
    <mergeCell ref="A158:A160"/>
    <mergeCell ref="B158:B175"/>
    <mergeCell ref="C158:C160"/>
    <mergeCell ref="E158:E160"/>
    <mergeCell ref="F158:F175"/>
    <mergeCell ref="G158:G160"/>
    <mergeCell ref="G164:G166"/>
    <mergeCell ref="A170:A172"/>
    <mergeCell ref="C170:C172"/>
    <mergeCell ref="R176:R184"/>
    <mergeCell ref="S176:S184"/>
    <mergeCell ref="H176:H178"/>
    <mergeCell ref="I176:I178"/>
    <mergeCell ref="J176:J178"/>
    <mergeCell ref="K176:K178"/>
    <mergeCell ref="L176:L184"/>
    <mergeCell ref="M176:M184"/>
    <mergeCell ref="H179:H181"/>
    <mergeCell ref="I179:I181"/>
    <mergeCell ref="J179:J181"/>
    <mergeCell ref="K179:K181"/>
    <mergeCell ref="A176:A178"/>
    <mergeCell ref="B176:B193"/>
    <mergeCell ref="C176:C178"/>
    <mergeCell ref="E176:E178"/>
    <mergeCell ref="F176:F193"/>
    <mergeCell ref="G176:G178"/>
    <mergeCell ref="A179:A181"/>
    <mergeCell ref="C179:C181"/>
    <mergeCell ref="E179:E181"/>
    <mergeCell ref="G179:G181"/>
    <mergeCell ref="H188:H190"/>
    <mergeCell ref="I188:I190"/>
    <mergeCell ref="J188:J190"/>
    <mergeCell ref="K188:K190"/>
    <mergeCell ref="L185:L193"/>
    <mergeCell ref="M185:M193"/>
    <mergeCell ref="N185:N193"/>
    <mergeCell ref="O185:O193"/>
    <mergeCell ref="P185:P193"/>
    <mergeCell ref="Q185:Q193"/>
    <mergeCell ref="J182:J184"/>
    <mergeCell ref="K182:K184"/>
    <mergeCell ref="A185:A187"/>
    <mergeCell ref="C185:C187"/>
    <mergeCell ref="E185:E187"/>
    <mergeCell ref="G185:G187"/>
    <mergeCell ref="H185:H187"/>
    <mergeCell ref="I185:I187"/>
    <mergeCell ref="J185:J187"/>
    <mergeCell ref="K185:K187"/>
    <mergeCell ref="A182:A184"/>
    <mergeCell ref="C182:C184"/>
    <mergeCell ref="E182:E184"/>
    <mergeCell ref="G182:G184"/>
    <mergeCell ref="H182:H184"/>
    <mergeCell ref="I182:I184"/>
    <mergeCell ref="N176:N184"/>
    <mergeCell ref="O176:O184"/>
    <mergeCell ref="P176:P184"/>
    <mergeCell ref="Q176:Q184"/>
    <mergeCell ref="A199:A201"/>
    <mergeCell ref="C199:C201"/>
    <mergeCell ref="E199:E201"/>
    <mergeCell ref="G199:G201"/>
    <mergeCell ref="H199:H201"/>
    <mergeCell ref="A202:A204"/>
    <mergeCell ref="C202:C204"/>
    <mergeCell ref="E202:E204"/>
    <mergeCell ref="G202:G204"/>
    <mergeCell ref="H202:H204"/>
    <mergeCell ref="J191:J193"/>
    <mergeCell ref="K191:K193"/>
    <mergeCell ref="A196:A198"/>
    <mergeCell ref="B196:B213"/>
    <mergeCell ref="C196:C198"/>
    <mergeCell ref="E196:E198"/>
    <mergeCell ref="F196:F213"/>
    <mergeCell ref="G196:G198"/>
    <mergeCell ref="H196:H198"/>
    <mergeCell ref="I196:S213"/>
    <mergeCell ref="A191:A193"/>
    <mergeCell ref="C191:C193"/>
    <mergeCell ref="E191:E193"/>
    <mergeCell ref="G191:G193"/>
    <mergeCell ref="H191:H193"/>
    <mergeCell ref="I191:I193"/>
    <mergeCell ref="R185:R193"/>
    <mergeCell ref="S185:S193"/>
    <mergeCell ref="A188:A190"/>
    <mergeCell ref="C188:C190"/>
    <mergeCell ref="E188:E190"/>
    <mergeCell ref="G188:G190"/>
    <mergeCell ref="A211:A213"/>
    <mergeCell ref="C211:C213"/>
    <mergeCell ref="E211:E213"/>
    <mergeCell ref="G211:G213"/>
    <mergeCell ref="H211:H213"/>
    <mergeCell ref="A214:A216"/>
    <mergeCell ref="B214:B231"/>
    <mergeCell ref="C214:C216"/>
    <mergeCell ref="E214:E216"/>
    <mergeCell ref="F214:F231"/>
    <mergeCell ref="A205:A207"/>
    <mergeCell ref="C205:C207"/>
    <mergeCell ref="E205:E207"/>
    <mergeCell ref="G205:G207"/>
    <mergeCell ref="H205:H207"/>
    <mergeCell ref="A208:A210"/>
    <mergeCell ref="C208:C210"/>
    <mergeCell ref="E208:E210"/>
    <mergeCell ref="G208:G210"/>
    <mergeCell ref="H208:H210"/>
    <mergeCell ref="I223:I225"/>
    <mergeCell ref="C220:C222"/>
    <mergeCell ref="E220:E222"/>
    <mergeCell ref="G220:G222"/>
    <mergeCell ref="H220:H222"/>
    <mergeCell ref="I220:I222"/>
    <mergeCell ref="J220:J222"/>
    <mergeCell ref="S214:S222"/>
    <mergeCell ref="A217:A219"/>
    <mergeCell ref="C217:C219"/>
    <mergeCell ref="E217:E219"/>
    <mergeCell ref="G217:G219"/>
    <mergeCell ref="H217:H219"/>
    <mergeCell ref="I217:I219"/>
    <mergeCell ref="J217:J219"/>
    <mergeCell ref="K217:K219"/>
    <mergeCell ref="A220:A222"/>
    <mergeCell ref="M214:M222"/>
    <mergeCell ref="N214:N222"/>
    <mergeCell ref="O214:O222"/>
    <mergeCell ref="P214:P222"/>
    <mergeCell ref="Q214:Q222"/>
    <mergeCell ref="R214:R222"/>
    <mergeCell ref="G214:G216"/>
    <mergeCell ref="H214:H216"/>
    <mergeCell ref="I214:I216"/>
    <mergeCell ref="J214:J216"/>
    <mergeCell ref="K214:K216"/>
    <mergeCell ref="L214:L222"/>
    <mergeCell ref="K220:K222"/>
    <mergeCell ref="E247:E249"/>
    <mergeCell ref="A229:A231"/>
    <mergeCell ref="C229:C231"/>
    <mergeCell ref="E229:E231"/>
    <mergeCell ref="G229:G231"/>
    <mergeCell ref="H229:H231"/>
    <mergeCell ref="I229:I231"/>
    <mergeCell ref="P223:P231"/>
    <mergeCell ref="Q223:Q231"/>
    <mergeCell ref="R223:R231"/>
    <mergeCell ref="S223:S231"/>
    <mergeCell ref="A226:A228"/>
    <mergeCell ref="C226:C228"/>
    <mergeCell ref="E226:E228"/>
    <mergeCell ref="G226:G228"/>
    <mergeCell ref="H226:H228"/>
    <mergeCell ref="I226:I228"/>
    <mergeCell ref="J223:J225"/>
    <mergeCell ref="K223:K225"/>
    <mergeCell ref="L223:L231"/>
    <mergeCell ref="M223:M231"/>
    <mergeCell ref="N223:N231"/>
    <mergeCell ref="O223:O231"/>
    <mergeCell ref="J226:J228"/>
    <mergeCell ref="K226:K228"/>
    <mergeCell ref="J229:J231"/>
    <mergeCell ref="K229:K231"/>
    <mergeCell ref="A223:A225"/>
    <mergeCell ref="C223:C225"/>
    <mergeCell ref="E223:E225"/>
    <mergeCell ref="G223:G225"/>
    <mergeCell ref="H223:H225"/>
    <mergeCell ref="G247:G249"/>
    <mergeCell ref="H247:H249"/>
    <mergeCell ref="A250:A252"/>
    <mergeCell ref="C250:C252"/>
    <mergeCell ref="E250:E252"/>
    <mergeCell ref="G250:G252"/>
    <mergeCell ref="H250:H252"/>
    <mergeCell ref="H241:H243"/>
    <mergeCell ref="A244:A246"/>
    <mergeCell ref="C244:C246"/>
    <mergeCell ref="E244:E246"/>
    <mergeCell ref="G244:G246"/>
    <mergeCell ref="H244:H246"/>
    <mergeCell ref="H235:H237"/>
    <mergeCell ref="I235:S252"/>
    <mergeCell ref="A238:A240"/>
    <mergeCell ref="C238:C240"/>
    <mergeCell ref="E238:E240"/>
    <mergeCell ref="G238:G240"/>
    <mergeCell ref="H238:H240"/>
    <mergeCell ref="A241:A243"/>
    <mergeCell ref="C241:C243"/>
    <mergeCell ref="E241:E243"/>
    <mergeCell ref="A235:A237"/>
    <mergeCell ref="B235:B252"/>
    <mergeCell ref="C235:C237"/>
    <mergeCell ref="E235:E237"/>
    <mergeCell ref="F235:F252"/>
    <mergeCell ref="G235:G237"/>
    <mergeCell ref="G241:G243"/>
    <mergeCell ref="A247:A249"/>
    <mergeCell ref="C247:C249"/>
    <mergeCell ref="R253:R261"/>
    <mergeCell ref="S253:S261"/>
    <mergeCell ref="H253:H255"/>
    <mergeCell ref="I253:I255"/>
    <mergeCell ref="J253:J255"/>
    <mergeCell ref="K253:K255"/>
    <mergeCell ref="L253:L261"/>
    <mergeCell ref="M253:M261"/>
    <mergeCell ref="H256:H258"/>
    <mergeCell ref="I256:I258"/>
    <mergeCell ref="J256:J258"/>
    <mergeCell ref="K256:K258"/>
    <mergeCell ref="A253:A255"/>
    <mergeCell ref="B253:B270"/>
    <mergeCell ref="C253:C255"/>
    <mergeCell ref="E253:E255"/>
    <mergeCell ref="F253:F270"/>
    <mergeCell ref="G253:G255"/>
    <mergeCell ref="A256:A258"/>
    <mergeCell ref="C256:C258"/>
    <mergeCell ref="E256:E258"/>
    <mergeCell ref="G256:G258"/>
    <mergeCell ref="H265:H267"/>
    <mergeCell ref="I265:I267"/>
    <mergeCell ref="J265:J267"/>
    <mergeCell ref="K265:K267"/>
    <mergeCell ref="L262:L270"/>
    <mergeCell ref="M262:M270"/>
    <mergeCell ref="N262:N270"/>
    <mergeCell ref="O262:O270"/>
    <mergeCell ref="P262:P270"/>
    <mergeCell ref="Q262:Q270"/>
    <mergeCell ref="J259:J261"/>
    <mergeCell ref="K259:K261"/>
    <mergeCell ref="A262:A264"/>
    <mergeCell ref="C262:C264"/>
    <mergeCell ref="E262:E264"/>
    <mergeCell ref="G262:G264"/>
    <mergeCell ref="H262:H264"/>
    <mergeCell ref="I262:I264"/>
    <mergeCell ref="J262:J264"/>
    <mergeCell ref="K262:K264"/>
    <mergeCell ref="A259:A261"/>
    <mergeCell ref="C259:C261"/>
    <mergeCell ref="E259:E261"/>
    <mergeCell ref="G259:G261"/>
    <mergeCell ref="H259:H261"/>
    <mergeCell ref="I259:I261"/>
    <mergeCell ref="N253:N261"/>
    <mergeCell ref="O253:O261"/>
    <mergeCell ref="P253:P261"/>
    <mergeCell ref="Q253:Q261"/>
    <mergeCell ref="A276:A278"/>
    <mergeCell ref="C276:C278"/>
    <mergeCell ref="E276:E278"/>
    <mergeCell ref="G276:G278"/>
    <mergeCell ref="H276:H278"/>
    <mergeCell ref="A279:A281"/>
    <mergeCell ref="C279:C281"/>
    <mergeCell ref="E279:E281"/>
    <mergeCell ref="G279:G281"/>
    <mergeCell ref="H279:H281"/>
    <mergeCell ref="J268:J270"/>
    <mergeCell ref="K268:K270"/>
    <mergeCell ref="A273:A275"/>
    <mergeCell ref="B273:B290"/>
    <mergeCell ref="C273:C275"/>
    <mergeCell ref="E273:E275"/>
    <mergeCell ref="F273:F290"/>
    <mergeCell ref="G273:G275"/>
    <mergeCell ref="H273:H275"/>
    <mergeCell ref="I273:S290"/>
    <mergeCell ref="A268:A270"/>
    <mergeCell ref="C268:C270"/>
    <mergeCell ref="E268:E270"/>
    <mergeCell ref="G268:G270"/>
    <mergeCell ref="H268:H270"/>
    <mergeCell ref="I268:I270"/>
    <mergeCell ref="R262:R270"/>
    <mergeCell ref="S262:S270"/>
    <mergeCell ref="A265:A267"/>
    <mergeCell ref="C265:C267"/>
    <mergeCell ref="E265:E267"/>
    <mergeCell ref="G265:G267"/>
    <mergeCell ref="A288:A290"/>
    <mergeCell ref="C288:C290"/>
    <mergeCell ref="E288:E290"/>
    <mergeCell ref="G288:G290"/>
    <mergeCell ref="H288:H290"/>
    <mergeCell ref="A291:A293"/>
    <mergeCell ref="B291:B308"/>
    <mergeCell ref="C291:C293"/>
    <mergeCell ref="E291:E293"/>
    <mergeCell ref="F291:F308"/>
    <mergeCell ref="A282:A284"/>
    <mergeCell ref="C282:C284"/>
    <mergeCell ref="E282:E284"/>
    <mergeCell ref="G282:G284"/>
    <mergeCell ref="H282:H284"/>
    <mergeCell ref="A285:A287"/>
    <mergeCell ref="C285:C287"/>
    <mergeCell ref="E285:E287"/>
    <mergeCell ref="G285:G287"/>
    <mergeCell ref="H285:H287"/>
    <mergeCell ref="I300:I302"/>
    <mergeCell ref="C297:C299"/>
    <mergeCell ref="E297:E299"/>
    <mergeCell ref="G297:G299"/>
    <mergeCell ref="H297:H299"/>
    <mergeCell ref="I297:I299"/>
    <mergeCell ref="J297:J299"/>
    <mergeCell ref="S291:S299"/>
    <mergeCell ref="A294:A296"/>
    <mergeCell ref="C294:C296"/>
    <mergeCell ref="E294:E296"/>
    <mergeCell ref="G294:G296"/>
    <mergeCell ref="H294:H296"/>
    <mergeCell ref="I294:I296"/>
    <mergeCell ref="J294:J296"/>
    <mergeCell ref="K294:K296"/>
    <mergeCell ref="A297:A299"/>
    <mergeCell ref="M291:M299"/>
    <mergeCell ref="N291:N299"/>
    <mergeCell ref="O291:O299"/>
    <mergeCell ref="P291:P299"/>
    <mergeCell ref="Q291:Q299"/>
    <mergeCell ref="R291:R299"/>
    <mergeCell ref="G291:G293"/>
    <mergeCell ref="H291:H293"/>
    <mergeCell ref="I291:I293"/>
    <mergeCell ref="J291:J293"/>
    <mergeCell ref="K291:K293"/>
    <mergeCell ref="L291:L299"/>
    <mergeCell ref="K297:K299"/>
    <mergeCell ref="E323:E325"/>
    <mergeCell ref="A306:A308"/>
    <mergeCell ref="C306:C308"/>
    <mergeCell ref="E306:E308"/>
    <mergeCell ref="G306:G308"/>
    <mergeCell ref="H306:H308"/>
    <mergeCell ref="I306:I308"/>
    <mergeCell ref="P300:P308"/>
    <mergeCell ref="Q300:Q308"/>
    <mergeCell ref="R300:R308"/>
    <mergeCell ref="S300:S308"/>
    <mergeCell ref="A303:A305"/>
    <mergeCell ref="C303:C305"/>
    <mergeCell ref="E303:E305"/>
    <mergeCell ref="G303:G305"/>
    <mergeCell ref="H303:H305"/>
    <mergeCell ref="I303:I305"/>
    <mergeCell ref="J300:J302"/>
    <mergeCell ref="K300:K302"/>
    <mergeCell ref="L300:L308"/>
    <mergeCell ref="M300:M308"/>
    <mergeCell ref="N300:N308"/>
    <mergeCell ref="O300:O308"/>
    <mergeCell ref="J303:J305"/>
    <mergeCell ref="K303:K305"/>
    <mergeCell ref="J306:J308"/>
    <mergeCell ref="K306:K308"/>
    <mergeCell ref="A300:A302"/>
    <mergeCell ref="C300:C302"/>
    <mergeCell ref="E300:E302"/>
    <mergeCell ref="G300:G302"/>
    <mergeCell ref="H300:H302"/>
    <mergeCell ref="G323:G325"/>
    <mergeCell ref="H323:H325"/>
    <mergeCell ref="A326:A328"/>
    <mergeCell ref="C326:C328"/>
    <mergeCell ref="E326:E328"/>
    <mergeCell ref="G326:G328"/>
    <mergeCell ref="H326:H328"/>
    <mergeCell ref="H317:H319"/>
    <mergeCell ref="A320:A322"/>
    <mergeCell ref="C320:C322"/>
    <mergeCell ref="E320:E322"/>
    <mergeCell ref="G320:G322"/>
    <mergeCell ref="H320:H322"/>
    <mergeCell ref="H311:H313"/>
    <mergeCell ref="I311:S328"/>
    <mergeCell ref="A314:A316"/>
    <mergeCell ref="C314:C316"/>
    <mergeCell ref="E314:E316"/>
    <mergeCell ref="G314:G316"/>
    <mergeCell ref="H314:H316"/>
    <mergeCell ref="A317:A319"/>
    <mergeCell ref="C317:C319"/>
    <mergeCell ref="E317:E319"/>
    <mergeCell ref="A311:A313"/>
    <mergeCell ref="B311:B328"/>
    <mergeCell ref="C311:C313"/>
    <mergeCell ref="E311:E313"/>
    <mergeCell ref="F311:F328"/>
    <mergeCell ref="G311:G313"/>
    <mergeCell ref="G317:G319"/>
    <mergeCell ref="A323:A325"/>
    <mergeCell ref="C323:C325"/>
    <mergeCell ref="R329:R337"/>
    <mergeCell ref="S329:S337"/>
    <mergeCell ref="H329:H331"/>
    <mergeCell ref="I329:I331"/>
    <mergeCell ref="J329:J331"/>
    <mergeCell ref="K329:K331"/>
    <mergeCell ref="L329:L337"/>
    <mergeCell ref="M329:M337"/>
    <mergeCell ref="H332:H334"/>
    <mergeCell ref="I332:I334"/>
    <mergeCell ref="J332:J334"/>
    <mergeCell ref="K332:K334"/>
    <mergeCell ref="A329:A331"/>
    <mergeCell ref="B329:B346"/>
    <mergeCell ref="C329:C331"/>
    <mergeCell ref="E329:E331"/>
    <mergeCell ref="F329:F346"/>
    <mergeCell ref="G329:G331"/>
    <mergeCell ref="A332:A334"/>
    <mergeCell ref="C332:C334"/>
    <mergeCell ref="E332:E334"/>
    <mergeCell ref="G332:G334"/>
    <mergeCell ref="H341:H343"/>
    <mergeCell ref="I341:I343"/>
    <mergeCell ref="J341:J343"/>
    <mergeCell ref="K341:K343"/>
    <mergeCell ref="L338:L346"/>
    <mergeCell ref="M338:M346"/>
    <mergeCell ref="N338:N346"/>
    <mergeCell ref="O338:O346"/>
    <mergeCell ref="P338:P346"/>
    <mergeCell ref="Q338:Q346"/>
    <mergeCell ref="J335:J337"/>
    <mergeCell ref="K335:K337"/>
    <mergeCell ref="A338:A340"/>
    <mergeCell ref="C338:C340"/>
    <mergeCell ref="E338:E340"/>
    <mergeCell ref="G338:G340"/>
    <mergeCell ref="H338:H340"/>
    <mergeCell ref="I338:I340"/>
    <mergeCell ref="J338:J340"/>
    <mergeCell ref="K338:K340"/>
    <mergeCell ref="A335:A337"/>
    <mergeCell ref="C335:C337"/>
    <mergeCell ref="E335:E337"/>
    <mergeCell ref="G335:G337"/>
    <mergeCell ref="H335:H337"/>
    <mergeCell ref="I335:I337"/>
    <mergeCell ref="N329:N337"/>
    <mergeCell ref="O329:O337"/>
    <mergeCell ref="P329:P337"/>
    <mergeCell ref="Q329:Q337"/>
    <mergeCell ref="A353:A355"/>
    <mergeCell ref="C353:C355"/>
    <mergeCell ref="E353:E355"/>
    <mergeCell ref="G353:G355"/>
    <mergeCell ref="H353:H355"/>
    <mergeCell ref="A356:A358"/>
    <mergeCell ref="C356:C358"/>
    <mergeCell ref="E356:E358"/>
    <mergeCell ref="G356:G358"/>
    <mergeCell ref="H356:H358"/>
    <mergeCell ref="J344:J346"/>
    <mergeCell ref="K344:K346"/>
    <mergeCell ref="A350:A352"/>
    <mergeCell ref="B350:B367"/>
    <mergeCell ref="C350:C352"/>
    <mergeCell ref="E350:E352"/>
    <mergeCell ref="F350:F367"/>
    <mergeCell ref="G350:G352"/>
    <mergeCell ref="H350:H352"/>
    <mergeCell ref="I350:S367"/>
    <mergeCell ref="A344:A346"/>
    <mergeCell ref="C344:C346"/>
    <mergeCell ref="E344:E346"/>
    <mergeCell ref="G344:G346"/>
    <mergeCell ref="H344:H346"/>
    <mergeCell ref="I344:I346"/>
    <mergeCell ref="R338:R346"/>
    <mergeCell ref="S338:S346"/>
    <mergeCell ref="A341:A343"/>
    <mergeCell ref="C341:C343"/>
    <mergeCell ref="E341:E343"/>
    <mergeCell ref="G341:G343"/>
    <mergeCell ref="A365:A367"/>
    <mergeCell ref="C365:C367"/>
    <mergeCell ref="E365:E367"/>
    <mergeCell ref="G365:G367"/>
    <mergeCell ref="H365:H367"/>
    <mergeCell ref="A368:A370"/>
    <mergeCell ref="B368:B385"/>
    <mergeCell ref="C368:C370"/>
    <mergeCell ref="E368:E370"/>
    <mergeCell ref="F368:F385"/>
    <mergeCell ref="A359:A361"/>
    <mergeCell ref="C359:C361"/>
    <mergeCell ref="E359:E361"/>
    <mergeCell ref="G359:G361"/>
    <mergeCell ref="H359:H361"/>
    <mergeCell ref="A362:A364"/>
    <mergeCell ref="C362:C364"/>
    <mergeCell ref="E362:E364"/>
    <mergeCell ref="G362:G364"/>
    <mergeCell ref="H362:H364"/>
    <mergeCell ref="I377:I379"/>
    <mergeCell ref="C374:C376"/>
    <mergeCell ref="E374:E376"/>
    <mergeCell ref="G374:G376"/>
    <mergeCell ref="H374:H376"/>
    <mergeCell ref="I374:I376"/>
    <mergeCell ref="J374:J376"/>
    <mergeCell ref="S368:S376"/>
    <mergeCell ref="A371:A373"/>
    <mergeCell ref="C371:C373"/>
    <mergeCell ref="E371:E373"/>
    <mergeCell ref="G371:G373"/>
    <mergeCell ref="H371:H373"/>
    <mergeCell ref="I371:I373"/>
    <mergeCell ref="J371:J373"/>
    <mergeCell ref="K371:K373"/>
    <mergeCell ref="A374:A376"/>
    <mergeCell ref="M368:M376"/>
    <mergeCell ref="N368:N376"/>
    <mergeCell ref="O368:O376"/>
    <mergeCell ref="P368:P376"/>
    <mergeCell ref="Q368:Q376"/>
    <mergeCell ref="R368:R376"/>
    <mergeCell ref="G368:G370"/>
    <mergeCell ref="H368:H370"/>
    <mergeCell ref="I368:I370"/>
    <mergeCell ref="J368:J370"/>
    <mergeCell ref="K368:K370"/>
    <mergeCell ref="L368:L376"/>
    <mergeCell ref="K374:K376"/>
    <mergeCell ref="E400:E402"/>
    <mergeCell ref="A383:A385"/>
    <mergeCell ref="C383:C385"/>
    <mergeCell ref="E383:E385"/>
    <mergeCell ref="G383:G385"/>
    <mergeCell ref="H383:H385"/>
    <mergeCell ref="I383:I385"/>
    <mergeCell ref="P377:P385"/>
    <mergeCell ref="Q377:Q385"/>
    <mergeCell ref="R377:R385"/>
    <mergeCell ref="S377:S385"/>
    <mergeCell ref="A380:A382"/>
    <mergeCell ref="C380:C382"/>
    <mergeCell ref="E380:E382"/>
    <mergeCell ref="G380:G382"/>
    <mergeCell ref="H380:H382"/>
    <mergeCell ref="I380:I382"/>
    <mergeCell ref="J377:J379"/>
    <mergeCell ref="K377:K379"/>
    <mergeCell ref="L377:L385"/>
    <mergeCell ref="M377:M385"/>
    <mergeCell ref="N377:N385"/>
    <mergeCell ref="O377:O385"/>
    <mergeCell ref="J380:J382"/>
    <mergeCell ref="K380:K382"/>
    <mergeCell ref="J383:J385"/>
    <mergeCell ref="K383:K385"/>
    <mergeCell ref="A377:A379"/>
    <mergeCell ref="C377:C379"/>
    <mergeCell ref="E377:E379"/>
    <mergeCell ref="G377:G379"/>
    <mergeCell ref="H377:H379"/>
    <mergeCell ref="G400:G402"/>
    <mergeCell ref="H400:H402"/>
    <mergeCell ref="A403:A405"/>
    <mergeCell ref="C403:C405"/>
    <mergeCell ref="E403:E405"/>
    <mergeCell ref="G403:G405"/>
    <mergeCell ref="H403:H405"/>
    <mergeCell ref="H394:H396"/>
    <mergeCell ref="A397:A399"/>
    <mergeCell ref="C397:C399"/>
    <mergeCell ref="E397:E399"/>
    <mergeCell ref="G397:G399"/>
    <mergeCell ref="H397:H399"/>
    <mergeCell ref="H388:H390"/>
    <mergeCell ref="I388:S405"/>
    <mergeCell ref="A391:A393"/>
    <mergeCell ref="C391:C393"/>
    <mergeCell ref="E391:E393"/>
    <mergeCell ref="G391:G393"/>
    <mergeCell ref="H391:H393"/>
    <mergeCell ref="A394:A396"/>
    <mergeCell ref="C394:C396"/>
    <mergeCell ref="E394:E396"/>
    <mergeCell ref="A388:A390"/>
    <mergeCell ref="B388:B405"/>
    <mergeCell ref="C388:C390"/>
    <mergeCell ref="E388:E390"/>
    <mergeCell ref="F388:F405"/>
    <mergeCell ref="G388:G390"/>
    <mergeCell ref="G394:G396"/>
    <mergeCell ref="A400:A402"/>
    <mergeCell ref="C400:C402"/>
    <mergeCell ref="R406:R414"/>
    <mergeCell ref="S406:S414"/>
    <mergeCell ref="H406:H408"/>
    <mergeCell ref="I406:I408"/>
    <mergeCell ref="J406:J408"/>
    <mergeCell ref="K406:K408"/>
    <mergeCell ref="L406:L414"/>
    <mergeCell ref="M406:M414"/>
    <mergeCell ref="H409:H411"/>
    <mergeCell ref="I409:I411"/>
    <mergeCell ref="J409:J411"/>
    <mergeCell ref="K409:K411"/>
    <mergeCell ref="A406:A408"/>
    <mergeCell ref="B406:B423"/>
    <mergeCell ref="C406:C408"/>
    <mergeCell ref="E406:E408"/>
    <mergeCell ref="F406:F423"/>
    <mergeCell ref="G406:G408"/>
    <mergeCell ref="A409:A411"/>
    <mergeCell ref="C409:C411"/>
    <mergeCell ref="E409:E411"/>
    <mergeCell ref="G409:G411"/>
    <mergeCell ref="H418:H420"/>
    <mergeCell ref="I418:I420"/>
    <mergeCell ref="J418:J420"/>
    <mergeCell ref="K418:K420"/>
    <mergeCell ref="L415:L423"/>
    <mergeCell ref="M415:M423"/>
    <mergeCell ref="N415:N423"/>
    <mergeCell ref="O415:O423"/>
    <mergeCell ref="P415:P423"/>
    <mergeCell ref="Q415:Q423"/>
    <mergeCell ref="J412:J414"/>
    <mergeCell ref="K412:K414"/>
    <mergeCell ref="A415:A417"/>
    <mergeCell ref="C415:C417"/>
    <mergeCell ref="E415:E417"/>
    <mergeCell ref="G415:G417"/>
    <mergeCell ref="H415:H417"/>
    <mergeCell ref="I415:I417"/>
    <mergeCell ref="J415:J417"/>
    <mergeCell ref="K415:K417"/>
    <mergeCell ref="A412:A414"/>
    <mergeCell ref="C412:C414"/>
    <mergeCell ref="E412:E414"/>
    <mergeCell ref="G412:G414"/>
    <mergeCell ref="H412:H414"/>
    <mergeCell ref="I412:I414"/>
    <mergeCell ref="N406:N414"/>
    <mergeCell ref="O406:O414"/>
    <mergeCell ref="P406:P414"/>
    <mergeCell ref="Q406:Q414"/>
    <mergeCell ref="A429:A431"/>
    <mergeCell ref="C429:C431"/>
    <mergeCell ref="E429:E431"/>
    <mergeCell ref="G429:G431"/>
    <mergeCell ref="H429:H431"/>
    <mergeCell ref="A432:A434"/>
    <mergeCell ref="C432:C434"/>
    <mergeCell ref="E432:E434"/>
    <mergeCell ref="G432:G434"/>
    <mergeCell ref="H432:H434"/>
    <mergeCell ref="J421:J423"/>
    <mergeCell ref="K421:K423"/>
    <mergeCell ref="A426:A428"/>
    <mergeCell ref="B426:B443"/>
    <mergeCell ref="C426:C428"/>
    <mergeCell ref="E426:E428"/>
    <mergeCell ref="F426:F443"/>
    <mergeCell ref="G426:G428"/>
    <mergeCell ref="H426:H428"/>
    <mergeCell ref="I426:S443"/>
    <mergeCell ref="A421:A423"/>
    <mergeCell ref="C421:C423"/>
    <mergeCell ref="E421:E423"/>
    <mergeCell ref="G421:G423"/>
    <mergeCell ref="H421:H423"/>
    <mergeCell ref="I421:I423"/>
    <mergeCell ref="R415:R423"/>
    <mergeCell ref="S415:S423"/>
    <mergeCell ref="A418:A420"/>
    <mergeCell ref="C418:C420"/>
    <mergeCell ref="E418:E420"/>
    <mergeCell ref="G418:G420"/>
    <mergeCell ref="A441:A443"/>
    <mergeCell ref="C441:C443"/>
    <mergeCell ref="E441:E443"/>
    <mergeCell ref="G441:G443"/>
    <mergeCell ref="H441:H443"/>
    <mergeCell ref="A444:A446"/>
    <mergeCell ref="B444:B461"/>
    <mergeCell ref="C444:C446"/>
    <mergeCell ref="E444:E446"/>
    <mergeCell ref="F444:F461"/>
    <mergeCell ref="A435:A437"/>
    <mergeCell ref="C435:C437"/>
    <mergeCell ref="E435:E437"/>
    <mergeCell ref="G435:G437"/>
    <mergeCell ref="H435:H437"/>
    <mergeCell ref="A438:A440"/>
    <mergeCell ref="C438:C440"/>
    <mergeCell ref="E438:E440"/>
    <mergeCell ref="G438:G440"/>
    <mergeCell ref="H438:H440"/>
    <mergeCell ref="C450:C452"/>
    <mergeCell ref="E450:E452"/>
    <mergeCell ref="G450:G452"/>
    <mergeCell ref="H450:H452"/>
    <mergeCell ref="A459:A461"/>
    <mergeCell ref="C459:C461"/>
    <mergeCell ref="E459:E461"/>
    <mergeCell ref="G459:G461"/>
    <mergeCell ref="H459:H461"/>
    <mergeCell ref="I450:I452"/>
    <mergeCell ref="J450:J452"/>
    <mergeCell ref="S444:S452"/>
    <mergeCell ref="A447:A449"/>
    <mergeCell ref="C447:C449"/>
    <mergeCell ref="E447:E449"/>
    <mergeCell ref="G447:G449"/>
    <mergeCell ref="H447:H449"/>
    <mergeCell ref="I447:I449"/>
    <mergeCell ref="J447:J449"/>
    <mergeCell ref="K447:K449"/>
    <mergeCell ref="A450:A452"/>
    <mergeCell ref="M444:M452"/>
    <mergeCell ref="N444:N452"/>
    <mergeCell ref="O444:O452"/>
    <mergeCell ref="P444:P452"/>
    <mergeCell ref="Q444:Q452"/>
    <mergeCell ref="R444:R452"/>
    <mergeCell ref="G444:G446"/>
    <mergeCell ref="H444:H446"/>
    <mergeCell ref="I444:I446"/>
    <mergeCell ref="J444:J446"/>
    <mergeCell ref="K444:K446"/>
    <mergeCell ref="L444:L452"/>
    <mergeCell ref="K450:K452"/>
    <mergeCell ref="I459:I461"/>
    <mergeCell ref="P453:P461"/>
    <mergeCell ref="Q453:Q461"/>
    <mergeCell ref="R453:R461"/>
    <mergeCell ref="S453:S461"/>
    <mergeCell ref="A456:A458"/>
    <mergeCell ref="C456:C458"/>
    <mergeCell ref="E456:E458"/>
    <mergeCell ref="G456:G458"/>
    <mergeCell ref="H456:H458"/>
    <mergeCell ref="I456:I458"/>
    <mergeCell ref="J453:J455"/>
    <mergeCell ref="K453:K455"/>
    <mergeCell ref="L453:L461"/>
    <mergeCell ref="M453:M461"/>
    <mergeCell ref="N453:N461"/>
    <mergeCell ref="O453:O461"/>
    <mergeCell ref="J456:J458"/>
    <mergeCell ref="K456:K458"/>
    <mergeCell ref="J459:J461"/>
    <mergeCell ref="K459:K461"/>
    <mergeCell ref="A453:A455"/>
    <mergeCell ref="C453:C455"/>
    <mergeCell ref="E453:E455"/>
    <mergeCell ref="G453:G455"/>
    <mergeCell ref="H453:H455"/>
    <mergeCell ref="I453:I4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4D00-49FD-4F08-96D8-BCE77C55543B}">
  <dimension ref="A2:S231"/>
  <sheetViews>
    <sheetView zoomScale="60" zoomScaleNormal="60" workbookViewId="0">
      <selection activeCell="A2" sqref="A2"/>
    </sheetView>
  </sheetViews>
  <sheetFormatPr defaultRowHeight="14.4" x14ac:dyDescent="0.3"/>
  <sheetData>
    <row r="2" spans="1:19" x14ac:dyDescent="0.3">
      <c r="A2" t="s">
        <v>73</v>
      </c>
    </row>
    <row r="3" spans="1:19" ht="15" thickBot="1" x14ac:dyDescent="0.35"/>
    <row r="4" spans="1:19" ht="15" thickBot="1" x14ac:dyDescent="0.35">
      <c r="A4" s="4" t="s">
        <v>25</v>
      </c>
      <c r="B4" s="6" t="s">
        <v>28</v>
      </c>
      <c r="C4" s="6" t="s">
        <v>24</v>
      </c>
      <c r="D4" s="6" t="s">
        <v>23</v>
      </c>
      <c r="E4" s="6" t="s">
        <v>22</v>
      </c>
      <c r="F4" s="6" t="s">
        <v>21</v>
      </c>
      <c r="G4" s="6" t="s">
        <v>20</v>
      </c>
      <c r="H4" s="6" t="s">
        <v>19</v>
      </c>
      <c r="I4" s="6" t="s">
        <v>18</v>
      </c>
      <c r="J4" s="6" t="s">
        <v>17</v>
      </c>
      <c r="K4" s="13" t="s">
        <v>16</v>
      </c>
      <c r="L4" s="13" t="s">
        <v>15</v>
      </c>
      <c r="M4" s="13" t="s">
        <v>14</v>
      </c>
      <c r="N4" s="13" t="s">
        <v>13</v>
      </c>
      <c r="O4" s="13" t="s">
        <v>12</v>
      </c>
      <c r="P4" s="13" t="s">
        <v>11</v>
      </c>
      <c r="Q4" s="13" t="s">
        <v>10</v>
      </c>
      <c r="R4" s="13" t="s">
        <v>9</v>
      </c>
      <c r="S4" s="12" t="s">
        <v>8</v>
      </c>
    </row>
    <row r="5" spans="1:19" x14ac:dyDescent="0.3">
      <c r="A5" s="44" t="s">
        <v>6</v>
      </c>
      <c r="B5" s="41" t="s">
        <v>27</v>
      </c>
      <c r="C5" s="41" t="s">
        <v>7</v>
      </c>
      <c r="D5" s="18">
        <v>14.638448715209961</v>
      </c>
      <c r="E5" s="45">
        <f>AVERAGE(D5:D7)</f>
        <v>14.734599431355795</v>
      </c>
      <c r="F5" s="41">
        <f>AVERAGE(E5:E11)</f>
        <v>15.363238334655762</v>
      </c>
      <c r="G5" s="41">
        <f>F5-E5</f>
        <v>0.62863890329996686</v>
      </c>
      <c r="H5" s="41">
        <f>2^G5</f>
        <v>1.5461056468100927</v>
      </c>
      <c r="I5" s="41"/>
      <c r="J5" s="46"/>
      <c r="K5" s="46"/>
      <c r="L5" s="46"/>
      <c r="M5" s="46"/>
      <c r="N5" s="46"/>
      <c r="O5" s="46"/>
      <c r="P5" s="46"/>
      <c r="Q5" s="46"/>
      <c r="R5" s="46"/>
      <c r="S5" s="47"/>
    </row>
    <row r="6" spans="1:19" x14ac:dyDescent="0.3">
      <c r="A6" s="31"/>
      <c r="B6" s="34"/>
      <c r="C6" s="34"/>
      <c r="D6" s="19">
        <v>14.731534957885742</v>
      </c>
      <c r="E6" s="37"/>
      <c r="F6" s="34"/>
      <c r="G6" s="34"/>
      <c r="H6" s="34"/>
      <c r="I6" s="34"/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x14ac:dyDescent="0.3">
      <c r="A7" s="32"/>
      <c r="B7" s="34"/>
      <c r="C7" s="35"/>
      <c r="D7" s="20">
        <v>14.83381462097168</v>
      </c>
      <c r="E7" s="38"/>
      <c r="F7" s="34"/>
      <c r="G7" s="35"/>
      <c r="H7" s="35"/>
      <c r="I7" s="34"/>
      <c r="J7" s="48"/>
      <c r="K7" s="48"/>
      <c r="L7" s="48"/>
      <c r="M7" s="48"/>
      <c r="N7" s="48"/>
      <c r="O7" s="48"/>
      <c r="P7" s="48"/>
      <c r="Q7" s="48"/>
      <c r="R7" s="48"/>
      <c r="S7" s="49"/>
    </row>
    <row r="8" spans="1:19" x14ac:dyDescent="0.3">
      <c r="A8" s="30" t="s">
        <v>5</v>
      </c>
      <c r="B8" s="34"/>
      <c r="C8" s="33" t="s">
        <v>7</v>
      </c>
      <c r="D8" s="21">
        <v>16.351167678833008</v>
      </c>
      <c r="E8" s="36">
        <f>AVERAGE(D8:D10)</f>
        <v>16.36268424987793</v>
      </c>
      <c r="F8" s="34"/>
      <c r="G8" s="33">
        <f>F5-E8</f>
        <v>-0.99944591522216797</v>
      </c>
      <c r="H8" s="33">
        <f>2^G8</f>
        <v>0.50019206803145699</v>
      </c>
      <c r="I8" s="34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x14ac:dyDescent="0.3">
      <c r="A9" s="31"/>
      <c r="B9" s="34"/>
      <c r="C9" s="34"/>
      <c r="D9" s="19">
        <v>16.384786605834961</v>
      </c>
      <c r="E9" s="37"/>
      <c r="F9" s="34"/>
      <c r="G9" s="34"/>
      <c r="H9" s="34"/>
      <c r="I9" s="34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19" x14ac:dyDescent="0.3">
      <c r="A10" s="32"/>
      <c r="B10" s="34"/>
      <c r="C10" s="35"/>
      <c r="D10" s="20">
        <v>16.35209846496582</v>
      </c>
      <c r="E10" s="38"/>
      <c r="F10" s="34"/>
      <c r="G10" s="35"/>
      <c r="H10" s="35"/>
      <c r="I10" s="34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1:19" x14ac:dyDescent="0.3">
      <c r="A11" s="30" t="s">
        <v>4</v>
      </c>
      <c r="B11" s="34"/>
      <c r="C11" s="34" t="s">
        <v>7</v>
      </c>
      <c r="D11" s="19">
        <v>15.277112007141113</v>
      </c>
      <c r="E11" s="34">
        <f>AVERAGE(D11:D13)</f>
        <v>14.992431322733561</v>
      </c>
      <c r="F11" s="34"/>
      <c r="G11" s="33">
        <f>F5-E11</f>
        <v>0.37080701192220111</v>
      </c>
      <c r="H11" s="33">
        <f>2^G11</f>
        <v>1.2930759466577664</v>
      </c>
      <c r="I11" s="34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1:19" x14ac:dyDescent="0.3">
      <c r="A12" s="31"/>
      <c r="B12" s="34"/>
      <c r="C12" s="34"/>
      <c r="D12" s="19">
        <v>15.519061088562012</v>
      </c>
      <c r="E12" s="34"/>
      <c r="F12" s="34"/>
      <c r="G12" s="34"/>
      <c r="H12" s="34"/>
      <c r="I12" s="34"/>
      <c r="J12" s="48"/>
      <c r="K12" s="48"/>
      <c r="L12" s="48"/>
      <c r="M12" s="48"/>
      <c r="N12" s="48"/>
      <c r="O12" s="48"/>
      <c r="P12" s="48"/>
      <c r="Q12" s="48"/>
      <c r="R12" s="48"/>
      <c r="S12" s="49"/>
    </row>
    <row r="13" spans="1:19" x14ac:dyDescent="0.3">
      <c r="A13" s="32"/>
      <c r="B13" s="34"/>
      <c r="C13" s="35"/>
      <c r="D13" s="25">
        <v>14.181120872497559</v>
      </c>
      <c r="E13" s="35"/>
      <c r="F13" s="34"/>
      <c r="G13" s="35"/>
      <c r="H13" s="35"/>
      <c r="I13" s="34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1:19" x14ac:dyDescent="0.3">
      <c r="A14" s="30" t="s">
        <v>55</v>
      </c>
      <c r="B14" s="34"/>
      <c r="C14" s="33" t="s">
        <v>7</v>
      </c>
      <c r="D14" s="21">
        <v>14.392783164978027</v>
      </c>
      <c r="E14" s="36">
        <f>AVERAGE(D14:D16)</f>
        <v>14.38768482208252</v>
      </c>
      <c r="F14" s="34"/>
      <c r="G14" s="33">
        <f>F5-E14</f>
        <v>0.97555351257324219</v>
      </c>
      <c r="H14" s="33">
        <f>2^G14</f>
        <v>1.9663954908451904</v>
      </c>
      <c r="I14" s="34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1:19" x14ac:dyDescent="0.3">
      <c r="A15" s="31"/>
      <c r="B15" s="34"/>
      <c r="C15" s="34"/>
      <c r="D15" s="19">
        <v>14.461321830749512</v>
      </c>
      <c r="E15" s="37"/>
      <c r="F15" s="34"/>
      <c r="G15" s="34"/>
      <c r="H15" s="34"/>
      <c r="I15" s="34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1:19" x14ac:dyDescent="0.3">
      <c r="A16" s="32"/>
      <c r="B16" s="34"/>
      <c r="C16" s="35"/>
      <c r="D16" s="20">
        <v>14.30894947052002</v>
      </c>
      <c r="E16" s="38"/>
      <c r="F16" s="34"/>
      <c r="G16" s="35"/>
      <c r="H16" s="35"/>
      <c r="I16" s="34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1:19" x14ac:dyDescent="0.3">
      <c r="A17" s="30" t="s">
        <v>54</v>
      </c>
      <c r="B17" s="34"/>
      <c r="C17" s="33" t="s">
        <v>7</v>
      </c>
      <c r="D17" s="21">
        <v>15.806068420410156</v>
      </c>
      <c r="E17" s="36">
        <f>AVERAGE(D17:D19)</f>
        <v>15.81009833017985</v>
      </c>
      <c r="F17" s="34"/>
      <c r="G17" s="33">
        <f>F5-E17</f>
        <v>-0.44685999552408795</v>
      </c>
      <c r="H17" s="33">
        <f>2^G17</f>
        <v>0.73363786356768534</v>
      </c>
      <c r="I17" s="34"/>
      <c r="J17" s="48"/>
      <c r="K17" s="48"/>
      <c r="L17" s="48"/>
      <c r="M17" s="48"/>
      <c r="N17" s="48"/>
      <c r="O17" s="48"/>
      <c r="P17" s="48"/>
      <c r="Q17" s="48"/>
      <c r="R17" s="48"/>
      <c r="S17" s="49"/>
    </row>
    <row r="18" spans="1:19" x14ac:dyDescent="0.3">
      <c r="A18" s="31"/>
      <c r="B18" s="34"/>
      <c r="C18" s="34"/>
      <c r="D18" s="19">
        <v>15.826503753662109</v>
      </c>
      <c r="E18" s="37"/>
      <c r="F18" s="34"/>
      <c r="G18" s="34"/>
      <c r="H18" s="34"/>
      <c r="I18" s="34"/>
      <c r="J18" s="48"/>
      <c r="K18" s="48"/>
      <c r="L18" s="48"/>
      <c r="M18" s="48"/>
      <c r="N18" s="48"/>
      <c r="O18" s="48"/>
      <c r="P18" s="48"/>
      <c r="Q18" s="48"/>
      <c r="R18" s="48"/>
      <c r="S18" s="49"/>
    </row>
    <row r="19" spans="1:19" x14ac:dyDescent="0.3">
      <c r="A19" s="32"/>
      <c r="B19" s="34"/>
      <c r="C19" s="35"/>
      <c r="D19" s="20">
        <v>15.797722816467285</v>
      </c>
      <c r="E19" s="38"/>
      <c r="F19" s="34"/>
      <c r="G19" s="35"/>
      <c r="H19" s="35"/>
      <c r="I19" s="34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1:19" x14ac:dyDescent="0.3">
      <c r="A20" s="31" t="s">
        <v>53</v>
      </c>
      <c r="B20" s="34"/>
      <c r="C20" s="34" t="s">
        <v>7</v>
      </c>
      <c r="D20" s="19">
        <v>15.811714172363281</v>
      </c>
      <c r="E20" s="34">
        <f>AVERAGE(D20:D22)</f>
        <v>15.884106318155924</v>
      </c>
      <c r="F20" s="34"/>
      <c r="G20" s="34">
        <f>F5-E20</f>
        <v>-0.52086798350016217</v>
      </c>
      <c r="H20" s="34">
        <f>2^G20</f>
        <v>0.69695239235409068</v>
      </c>
      <c r="I20" s="34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1:19" x14ac:dyDescent="0.3">
      <c r="A21" s="31"/>
      <c r="B21" s="34"/>
      <c r="C21" s="34"/>
      <c r="D21" s="19">
        <v>15.994915962219238</v>
      </c>
      <c r="E21" s="34"/>
      <c r="F21" s="34"/>
      <c r="G21" s="34"/>
      <c r="H21" s="34"/>
      <c r="I21" s="34"/>
      <c r="J21" s="48"/>
      <c r="K21" s="48"/>
      <c r="L21" s="48"/>
      <c r="M21" s="48"/>
      <c r="N21" s="48"/>
      <c r="O21" s="48"/>
      <c r="P21" s="48"/>
      <c r="Q21" s="48"/>
      <c r="R21" s="48"/>
      <c r="S21" s="49"/>
    </row>
    <row r="22" spans="1:19" ht="15" thickBot="1" x14ac:dyDescent="0.35">
      <c r="A22" s="40"/>
      <c r="B22" s="39"/>
      <c r="C22" s="39"/>
      <c r="D22" s="22">
        <v>15.845688819885254</v>
      </c>
      <c r="E22" s="39"/>
      <c r="F22" s="39"/>
      <c r="G22" s="39"/>
      <c r="H22" s="39"/>
      <c r="I22" s="39"/>
      <c r="J22" s="50"/>
      <c r="K22" s="50"/>
      <c r="L22" s="50"/>
      <c r="M22" s="50"/>
      <c r="N22" s="50"/>
      <c r="O22" s="50"/>
      <c r="P22" s="50"/>
      <c r="Q22" s="50"/>
      <c r="R22" s="50"/>
      <c r="S22" s="51"/>
    </row>
    <row r="23" spans="1:19" x14ac:dyDescent="0.3">
      <c r="A23" s="44" t="s">
        <v>6</v>
      </c>
      <c r="B23" s="34" t="s">
        <v>26</v>
      </c>
      <c r="C23" s="41" t="s">
        <v>52</v>
      </c>
      <c r="D23" s="18">
        <v>19.627092361450195</v>
      </c>
      <c r="E23" s="45">
        <f>AVERAGE(D23:D25)</f>
        <v>19.599241256713867</v>
      </c>
      <c r="F23" s="34">
        <f>AVERAGE(E23:E29)</f>
        <v>20.1586676703559</v>
      </c>
      <c r="G23" s="41">
        <f>F23-E23</f>
        <v>0.55942641364203283</v>
      </c>
      <c r="H23" s="41">
        <f>2^G23</f>
        <v>1.4736831941826269</v>
      </c>
      <c r="I23" s="41">
        <f>H5</f>
        <v>1.5461056468100927</v>
      </c>
      <c r="J23" s="41">
        <f>H23/I23</f>
        <v>0.95315814751929351</v>
      </c>
      <c r="K23" s="41">
        <f>LOG(J23,2)</f>
        <v>-6.9212489657933918E-2</v>
      </c>
      <c r="L23" s="41">
        <f>GEOMEAN(J23:J31)</f>
        <v>0.99999999999999833</v>
      </c>
      <c r="M23" s="41">
        <f>LOG(L23,2)</f>
        <v>-2.4025698778611902E-15</v>
      </c>
      <c r="N23" s="41">
        <f>_xlfn.STDEV.P(K23:K31)</f>
        <v>0.12017756139535038</v>
      </c>
      <c r="O23" s="41">
        <f>N23/SQRT(3)</f>
        <v>6.9384547422158327E-2</v>
      </c>
      <c r="P23" s="41">
        <f>2^(M23-O23)</f>
        <v>0.95304447936612846</v>
      </c>
      <c r="Q23" s="41">
        <f>2^(M23+O23)</f>
        <v>1.0492689708093146</v>
      </c>
      <c r="R23" s="41">
        <f>L23-P23</f>
        <v>4.6955520633869874E-2</v>
      </c>
      <c r="S23" s="42">
        <f>Q23-L23</f>
        <v>4.9268970809316248E-2</v>
      </c>
    </row>
    <row r="24" spans="1:19" x14ac:dyDescent="0.3">
      <c r="A24" s="31"/>
      <c r="B24" s="34"/>
      <c r="C24" s="34"/>
      <c r="D24" s="19">
        <v>19.570283889770508</v>
      </c>
      <c r="E24" s="37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8"/>
    </row>
    <row r="25" spans="1:19" x14ac:dyDescent="0.3">
      <c r="A25" s="32"/>
      <c r="B25" s="34"/>
      <c r="C25" s="35"/>
      <c r="D25" s="20">
        <v>19.600347518920898</v>
      </c>
      <c r="E25" s="38"/>
      <c r="F25" s="34"/>
      <c r="G25" s="35"/>
      <c r="H25" s="35"/>
      <c r="I25" s="35"/>
      <c r="J25" s="35"/>
      <c r="K25" s="35"/>
      <c r="L25" s="34"/>
      <c r="M25" s="34"/>
      <c r="N25" s="34"/>
      <c r="O25" s="34"/>
      <c r="P25" s="34"/>
      <c r="Q25" s="34"/>
      <c r="R25" s="34"/>
      <c r="S25" s="28"/>
    </row>
    <row r="26" spans="1:19" x14ac:dyDescent="0.3">
      <c r="A26" s="30" t="s">
        <v>5</v>
      </c>
      <c r="B26" s="34"/>
      <c r="C26" s="33" t="s">
        <v>52</v>
      </c>
      <c r="D26" s="21">
        <v>21.235057830810547</v>
      </c>
      <c r="E26" s="36">
        <f>AVERAGE(D26:D28)</f>
        <v>21.257936477661133</v>
      </c>
      <c r="F26" s="34"/>
      <c r="G26" s="33">
        <f>F23-E26</f>
        <v>-1.0992688073052328</v>
      </c>
      <c r="H26" s="33">
        <f>2^G26</f>
        <v>0.46675299752442173</v>
      </c>
      <c r="I26" s="33">
        <f>H8</f>
        <v>0.50019206803145699</v>
      </c>
      <c r="J26" s="33">
        <f>H26/I26</f>
        <v>0.93314753942693007</v>
      </c>
      <c r="K26" s="33">
        <f>LOG(J26,2)</f>
        <v>-9.9822892083065023E-2</v>
      </c>
      <c r="L26" s="34"/>
      <c r="M26" s="34"/>
      <c r="N26" s="34"/>
      <c r="O26" s="34"/>
      <c r="P26" s="34"/>
      <c r="Q26" s="34"/>
      <c r="R26" s="34"/>
      <c r="S26" s="28"/>
    </row>
    <row r="27" spans="1:19" x14ac:dyDescent="0.3">
      <c r="A27" s="31"/>
      <c r="B27" s="34"/>
      <c r="C27" s="34"/>
      <c r="D27" s="19">
        <v>21.269008636474609</v>
      </c>
      <c r="E27" s="37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8"/>
    </row>
    <row r="28" spans="1:19" x14ac:dyDescent="0.3">
      <c r="A28" s="32"/>
      <c r="B28" s="34"/>
      <c r="C28" s="35"/>
      <c r="D28" s="20">
        <v>21.269742965698242</v>
      </c>
      <c r="E28" s="38"/>
      <c r="F28" s="34"/>
      <c r="G28" s="35"/>
      <c r="H28" s="35"/>
      <c r="I28" s="35"/>
      <c r="J28" s="35"/>
      <c r="K28" s="35"/>
      <c r="L28" s="34"/>
      <c r="M28" s="34"/>
      <c r="N28" s="34"/>
      <c r="O28" s="34"/>
      <c r="P28" s="34"/>
      <c r="Q28" s="34"/>
      <c r="R28" s="34"/>
      <c r="S28" s="28"/>
    </row>
    <row r="29" spans="1:19" x14ac:dyDescent="0.3">
      <c r="A29" s="30" t="s">
        <v>4</v>
      </c>
      <c r="B29" s="34"/>
      <c r="C29" s="34" t="s">
        <v>52</v>
      </c>
      <c r="D29" s="19">
        <v>19.620704650878906</v>
      </c>
      <c r="E29" s="34">
        <f>AVERAGE(D29:D31)</f>
        <v>19.618825276692707</v>
      </c>
      <c r="F29" s="34"/>
      <c r="G29" s="33">
        <f>F23-E29</f>
        <v>0.53984239366319287</v>
      </c>
      <c r="H29" s="33">
        <f>2^G29</f>
        <v>1.453813687658275</v>
      </c>
      <c r="I29" s="33">
        <f>H11</f>
        <v>1.2930759466577664</v>
      </c>
      <c r="J29" s="33">
        <f>H29/I29</f>
        <v>1.124306496780773</v>
      </c>
      <c r="K29" s="33">
        <f>LOG(J29,2)</f>
        <v>0.16903538174099164</v>
      </c>
      <c r="L29" s="34"/>
      <c r="M29" s="34"/>
      <c r="N29" s="34"/>
      <c r="O29" s="34"/>
      <c r="P29" s="34"/>
      <c r="Q29" s="34"/>
      <c r="R29" s="34"/>
      <c r="S29" s="28"/>
    </row>
    <row r="30" spans="1:19" x14ac:dyDescent="0.3">
      <c r="A30" s="31"/>
      <c r="B30" s="34"/>
      <c r="C30" s="34"/>
      <c r="D30" s="19">
        <v>19.603948593139648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28"/>
    </row>
    <row r="31" spans="1:19" x14ac:dyDescent="0.3">
      <c r="A31" s="32"/>
      <c r="B31" s="34"/>
      <c r="C31" s="35"/>
      <c r="D31" s="20">
        <v>19.63182258605957</v>
      </c>
      <c r="E31" s="35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3"/>
    </row>
    <row r="32" spans="1:19" x14ac:dyDescent="0.3">
      <c r="A32" s="30" t="s">
        <v>55</v>
      </c>
      <c r="B32" s="34"/>
      <c r="C32" s="33" t="s">
        <v>52</v>
      </c>
      <c r="D32" s="21">
        <v>19.745983123779297</v>
      </c>
      <c r="E32" s="36">
        <f>AVERAGE(D32:D34)</f>
        <v>19.715346018473308</v>
      </c>
      <c r="F32" s="34"/>
      <c r="G32" s="33">
        <f>F23-E32</f>
        <v>0.44332165188259154</v>
      </c>
      <c r="H32" s="33">
        <f>2^G32</f>
        <v>1.3597313630715022</v>
      </c>
      <c r="I32" s="33">
        <f>H14</f>
        <v>1.9663954908451904</v>
      </c>
      <c r="J32" s="33">
        <f>H32/I32</f>
        <v>0.69148417467488521</v>
      </c>
      <c r="K32" s="33">
        <f>LOG(J32,2)</f>
        <v>-0.53223186069065054</v>
      </c>
      <c r="L32" s="34">
        <f>GEOMEAN(J32:J40)</f>
        <v>0.83972923359407514</v>
      </c>
      <c r="M32" s="34">
        <f>LOG(L32,2)</f>
        <v>-0.2520038816663982</v>
      </c>
      <c r="N32" s="34">
        <f>_xlfn.STDEV.P(K32:K40)</f>
        <v>0.21812356576202144</v>
      </c>
      <c r="O32" s="34">
        <f>N32/SQRT(3)</f>
        <v>0.12593369940930413</v>
      </c>
      <c r="P32" s="34">
        <f>2^(M32-O32)</f>
        <v>0.76953690376017181</v>
      </c>
      <c r="Q32" s="34">
        <f>2^(M32+O32)</f>
        <v>0.91632406750989692</v>
      </c>
      <c r="R32" s="34">
        <f>L32-P32</f>
        <v>7.0192329833903333E-2</v>
      </c>
      <c r="S32" s="28">
        <f>Q32-L32</f>
        <v>7.6594833915821781E-2</v>
      </c>
    </row>
    <row r="33" spans="1:19" x14ac:dyDescent="0.3">
      <c r="A33" s="31"/>
      <c r="B33" s="34"/>
      <c r="C33" s="34"/>
      <c r="D33" s="19">
        <v>19.673347473144531</v>
      </c>
      <c r="E33" s="37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8"/>
    </row>
    <row r="34" spans="1:19" x14ac:dyDescent="0.3">
      <c r="A34" s="32"/>
      <c r="B34" s="34"/>
      <c r="C34" s="35"/>
      <c r="D34" s="20">
        <v>19.726707458496094</v>
      </c>
      <c r="E34" s="38"/>
      <c r="F34" s="34"/>
      <c r="G34" s="35"/>
      <c r="H34" s="35"/>
      <c r="I34" s="35"/>
      <c r="J34" s="35"/>
      <c r="K34" s="35"/>
      <c r="L34" s="34"/>
      <c r="M34" s="34"/>
      <c r="N34" s="34"/>
      <c r="O34" s="34"/>
      <c r="P34" s="34"/>
      <c r="Q34" s="34"/>
      <c r="R34" s="34"/>
      <c r="S34" s="28"/>
    </row>
    <row r="35" spans="1:19" x14ac:dyDescent="0.3">
      <c r="A35" s="30" t="s">
        <v>54</v>
      </c>
      <c r="B35" s="34"/>
      <c r="C35" s="33" t="s">
        <v>52</v>
      </c>
      <c r="D35" s="21">
        <v>20.81727409362793</v>
      </c>
      <c r="E35" s="36">
        <f>AVERAGE(D35:D37)</f>
        <v>20.829091389973957</v>
      </c>
      <c r="F35" s="34"/>
      <c r="G35" s="33">
        <f>F23-E35</f>
        <v>-0.67042371961805713</v>
      </c>
      <c r="H35" s="33">
        <f>2^G35</f>
        <v>0.62832212191478565</v>
      </c>
      <c r="I35" s="33">
        <f>H17</f>
        <v>0.73363786356768534</v>
      </c>
      <c r="J35" s="33">
        <f>H35/I35</f>
        <v>0.85644723795913613</v>
      </c>
      <c r="K35" s="33">
        <f>LOG(J35,2)</f>
        <v>-0.22356372409396943</v>
      </c>
      <c r="L35" s="34"/>
      <c r="M35" s="34"/>
      <c r="N35" s="34"/>
      <c r="O35" s="34"/>
      <c r="P35" s="34"/>
      <c r="Q35" s="34"/>
      <c r="R35" s="34"/>
      <c r="S35" s="28"/>
    </row>
    <row r="36" spans="1:19" x14ac:dyDescent="0.3">
      <c r="A36" s="31"/>
      <c r="B36" s="34"/>
      <c r="C36" s="34"/>
      <c r="D36" s="19">
        <v>20.811260223388672</v>
      </c>
      <c r="E36" s="37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28"/>
    </row>
    <row r="37" spans="1:19" x14ac:dyDescent="0.3">
      <c r="A37" s="32"/>
      <c r="B37" s="34"/>
      <c r="C37" s="35"/>
      <c r="D37" s="20">
        <v>20.858739852905273</v>
      </c>
      <c r="E37" s="38"/>
      <c r="F37" s="34"/>
      <c r="G37" s="35"/>
      <c r="H37" s="35"/>
      <c r="I37" s="35"/>
      <c r="J37" s="35"/>
      <c r="K37" s="35"/>
      <c r="L37" s="34"/>
      <c r="M37" s="34"/>
      <c r="N37" s="34"/>
      <c r="O37" s="34"/>
      <c r="P37" s="34"/>
      <c r="Q37" s="34"/>
      <c r="R37" s="34"/>
      <c r="S37" s="28"/>
    </row>
    <row r="38" spans="1:19" x14ac:dyDescent="0.3">
      <c r="A38" s="31" t="s">
        <v>53</v>
      </c>
      <c r="B38" s="34"/>
      <c r="C38" s="34" t="s">
        <v>52</v>
      </c>
      <c r="D38" s="19">
        <v>20.679634094238281</v>
      </c>
      <c r="E38" s="34">
        <f>AVERAGE(D38:D40)</f>
        <v>20.679751714070637</v>
      </c>
      <c r="F38" s="34"/>
      <c r="G38" s="34">
        <f>F23-E38</f>
        <v>-0.52108404371473682</v>
      </c>
      <c r="H38" s="34">
        <f>2^G38</f>
        <v>0.69684802351388919</v>
      </c>
      <c r="I38" s="34">
        <f>H20</f>
        <v>0.69695239235409068</v>
      </c>
      <c r="J38" s="34">
        <f>H38/I38</f>
        <v>0.99985024968513425</v>
      </c>
      <c r="K38" s="34">
        <f>LOG(J38,2)</f>
        <v>-2.1606021457475324E-4</v>
      </c>
      <c r="L38" s="34"/>
      <c r="M38" s="34"/>
      <c r="N38" s="34"/>
      <c r="O38" s="34"/>
      <c r="P38" s="34"/>
      <c r="Q38" s="34"/>
      <c r="R38" s="34"/>
      <c r="S38" s="28"/>
    </row>
    <row r="39" spans="1:19" x14ac:dyDescent="0.3">
      <c r="A39" s="31"/>
      <c r="B39" s="34"/>
      <c r="C39" s="34"/>
      <c r="D39" s="19">
        <v>20.661746978759766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8"/>
    </row>
    <row r="40" spans="1:19" ht="15" thickBot="1" x14ac:dyDescent="0.35">
      <c r="A40" s="40"/>
      <c r="B40" s="39"/>
      <c r="C40" s="39"/>
      <c r="D40" s="22">
        <v>20.697874069213867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29"/>
    </row>
    <row r="41" spans="1:19" ht="15" thickBot="1" x14ac:dyDescent="0.35">
      <c r="A41" s="1"/>
    </row>
    <row r="42" spans="1:19" ht="15" thickBot="1" x14ac:dyDescent="0.35">
      <c r="A42" s="4" t="s">
        <v>25</v>
      </c>
      <c r="B42" s="6" t="s">
        <v>28</v>
      </c>
      <c r="C42" s="6" t="s">
        <v>24</v>
      </c>
      <c r="D42" s="6" t="s">
        <v>23</v>
      </c>
      <c r="E42" s="6" t="s">
        <v>22</v>
      </c>
      <c r="F42" s="6" t="s">
        <v>21</v>
      </c>
      <c r="G42" s="6" t="s">
        <v>20</v>
      </c>
      <c r="H42" s="6" t="s">
        <v>19</v>
      </c>
      <c r="I42" s="6" t="s">
        <v>18</v>
      </c>
      <c r="J42" s="6" t="s">
        <v>17</v>
      </c>
      <c r="K42" s="13" t="s">
        <v>16</v>
      </c>
      <c r="L42" s="13" t="s">
        <v>15</v>
      </c>
      <c r="M42" s="13" t="s">
        <v>14</v>
      </c>
      <c r="N42" s="13" t="s">
        <v>13</v>
      </c>
      <c r="O42" s="13" t="s">
        <v>12</v>
      </c>
      <c r="P42" s="13" t="s">
        <v>11</v>
      </c>
      <c r="Q42" s="13" t="s">
        <v>10</v>
      </c>
      <c r="R42" s="13" t="s">
        <v>9</v>
      </c>
      <c r="S42" s="12" t="s">
        <v>8</v>
      </c>
    </row>
    <row r="43" spans="1:19" x14ac:dyDescent="0.3">
      <c r="A43" s="44" t="s">
        <v>6</v>
      </c>
      <c r="B43" s="41" t="s">
        <v>29</v>
      </c>
      <c r="C43" s="41" t="s">
        <v>7</v>
      </c>
      <c r="D43" s="18">
        <v>14.262879371643066</v>
      </c>
      <c r="E43" s="45">
        <f>AVERAGE(D43:D45)</f>
        <v>14.411679903666178</v>
      </c>
      <c r="F43" s="41">
        <f>AVERAGE(E43:E49)</f>
        <v>15.229292339748804</v>
      </c>
      <c r="G43" s="41">
        <f>F43-E43</f>
        <v>0.81761243608262646</v>
      </c>
      <c r="H43" s="41">
        <f>2^G43</f>
        <v>1.7624867798140305</v>
      </c>
      <c r="I43" s="41"/>
      <c r="J43" s="46"/>
      <c r="K43" s="46"/>
      <c r="L43" s="46"/>
      <c r="M43" s="46"/>
      <c r="N43" s="46"/>
      <c r="O43" s="46"/>
      <c r="P43" s="46"/>
      <c r="Q43" s="46"/>
      <c r="R43" s="46"/>
      <c r="S43" s="47"/>
    </row>
    <row r="44" spans="1:19" x14ac:dyDescent="0.3">
      <c r="A44" s="31"/>
      <c r="B44" s="34"/>
      <c r="C44" s="34"/>
      <c r="D44" s="19">
        <v>14.376761436462402</v>
      </c>
      <c r="E44" s="37"/>
      <c r="F44" s="34"/>
      <c r="G44" s="34"/>
      <c r="H44" s="34"/>
      <c r="I44" s="34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 x14ac:dyDescent="0.3">
      <c r="A45" s="32"/>
      <c r="B45" s="34"/>
      <c r="C45" s="35"/>
      <c r="D45" s="20">
        <v>14.595398902893066</v>
      </c>
      <c r="E45" s="38"/>
      <c r="F45" s="34"/>
      <c r="G45" s="35"/>
      <c r="H45" s="35"/>
      <c r="I45" s="34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x14ac:dyDescent="0.3">
      <c r="A46" s="30" t="s">
        <v>5</v>
      </c>
      <c r="B46" s="34"/>
      <c r="C46" s="33" t="s">
        <v>7</v>
      </c>
      <c r="D46" s="21">
        <v>15.718528747558594</v>
      </c>
      <c r="E46" s="36">
        <f>AVERAGE(D46:D48)</f>
        <v>15.731354713439941</v>
      </c>
      <c r="F46" s="34"/>
      <c r="G46" s="33">
        <f>F43-E46</f>
        <v>-0.50206237369113715</v>
      </c>
      <c r="H46" s="33">
        <f>2^G46</f>
        <v>0.70609667404423715</v>
      </c>
      <c r="I46" s="34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x14ac:dyDescent="0.3">
      <c r="A47" s="31"/>
      <c r="B47" s="34"/>
      <c r="C47" s="34"/>
      <c r="D47" s="19">
        <v>15.742155075073242</v>
      </c>
      <c r="E47" s="37"/>
      <c r="F47" s="34"/>
      <c r="G47" s="34"/>
      <c r="H47" s="34"/>
      <c r="I47" s="34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1:19" x14ac:dyDescent="0.3">
      <c r="A48" s="32"/>
      <c r="B48" s="34"/>
      <c r="C48" s="35"/>
      <c r="D48" s="20">
        <v>15.733380317687988</v>
      </c>
      <c r="E48" s="38"/>
      <c r="F48" s="34"/>
      <c r="G48" s="35"/>
      <c r="H48" s="35"/>
      <c r="I48" s="34"/>
      <c r="J48" s="48"/>
      <c r="K48" s="48"/>
      <c r="L48" s="48"/>
      <c r="M48" s="48"/>
      <c r="N48" s="48"/>
      <c r="O48" s="48"/>
      <c r="P48" s="48"/>
      <c r="Q48" s="48"/>
      <c r="R48" s="48"/>
      <c r="S48" s="49"/>
    </row>
    <row r="49" spans="1:19" x14ac:dyDescent="0.3">
      <c r="A49" s="30" t="s">
        <v>4</v>
      </c>
      <c r="B49" s="34"/>
      <c r="C49" s="34" t="s">
        <v>7</v>
      </c>
      <c r="D49" s="19">
        <v>15.497318267822266</v>
      </c>
      <c r="E49" s="37">
        <f>AVERAGE(D49:D51)</f>
        <v>15.544842402140299</v>
      </c>
      <c r="F49" s="34"/>
      <c r="G49" s="33">
        <f>F43-E49</f>
        <v>-0.31555006239149463</v>
      </c>
      <c r="H49" s="33">
        <f>2^G49</f>
        <v>0.80354456152360487</v>
      </c>
      <c r="I49" s="34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 x14ac:dyDescent="0.3">
      <c r="A50" s="31"/>
      <c r="B50" s="34"/>
      <c r="C50" s="34"/>
      <c r="D50" s="19">
        <v>15.557462692260742</v>
      </c>
      <c r="E50" s="37"/>
      <c r="F50" s="34"/>
      <c r="G50" s="34"/>
      <c r="H50" s="34"/>
      <c r="I50" s="34"/>
      <c r="J50" s="48"/>
      <c r="K50" s="48"/>
      <c r="L50" s="48"/>
      <c r="M50" s="48"/>
      <c r="N50" s="48"/>
      <c r="O50" s="48"/>
      <c r="P50" s="48"/>
      <c r="Q50" s="48"/>
      <c r="R50" s="48"/>
      <c r="S50" s="49"/>
    </row>
    <row r="51" spans="1:19" x14ac:dyDescent="0.3">
      <c r="A51" s="32"/>
      <c r="B51" s="34"/>
      <c r="C51" s="35"/>
      <c r="D51" s="20">
        <v>15.579746246337891</v>
      </c>
      <c r="E51" s="38"/>
      <c r="F51" s="34"/>
      <c r="G51" s="35"/>
      <c r="H51" s="35"/>
      <c r="I51" s="34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x14ac:dyDescent="0.3">
      <c r="A52" s="30" t="s">
        <v>55</v>
      </c>
      <c r="B52" s="34"/>
      <c r="C52" s="33" t="s">
        <v>7</v>
      </c>
      <c r="D52" s="21">
        <v>14.328180313110352</v>
      </c>
      <c r="E52" s="36">
        <f>AVERAGE(D52:D54)</f>
        <v>14.357165654500326</v>
      </c>
      <c r="F52" s="34"/>
      <c r="G52" s="33">
        <f>F43-E52</f>
        <v>0.87212668524847814</v>
      </c>
      <c r="H52" s="33">
        <f>2^G52</f>
        <v>1.8303590558152028</v>
      </c>
      <c r="I52" s="34"/>
      <c r="J52" s="48"/>
      <c r="K52" s="48"/>
      <c r="L52" s="48"/>
      <c r="M52" s="48"/>
      <c r="N52" s="48"/>
      <c r="O52" s="48"/>
      <c r="P52" s="48"/>
      <c r="Q52" s="48"/>
      <c r="R52" s="48"/>
      <c r="S52" s="49"/>
    </row>
    <row r="53" spans="1:19" x14ac:dyDescent="0.3">
      <c r="A53" s="31"/>
      <c r="B53" s="34"/>
      <c r="C53" s="34"/>
      <c r="D53" s="19">
        <v>14.332387924194336</v>
      </c>
      <c r="E53" s="37"/>
      <c r="F53" s="34"/>
      <c r="G53" s="34"/>
      <c r="H53" s="34"/>
      <c r="I53" s="34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x14ac:dyDescent="0.3">
      <c r="A54" s="32"/>
      <c r="B54" s="34"/>
      <c r="C54" s="35"/>
      <c r="D54" s="20">
        <v>14.410928726196289</v>
      </c>
      <c r="E54" s="38"/>
      <c r="F54" s="34"/>
      <c r="G54" s="35"/>
      <c r="H54" s="35"/>
      <c r="I54" s="34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 x14ac:dyDescent="0.3">
      <c r="A55" s="30" t="s">
        <v>54</v>
      </c>
      <c r="B55" s="34"/>
      <c r="C55" s="33" t="s">
        <v>7</v>
      </c>
      <c r="D55" s="21">
        <v>15.532434463500977</v>
      </c>
      <c r="E55" s="36">
        <f>AVERAGE(D55:D57)</f>
        <v>15.560815811157227</v>
      </c>
      <c r="F55" s="34"/>
      <c r="G55" s="33">
        <f>F43-E55</f>
        <v>-0.33152347140842231</v>
      </c>
      <c r="H55" s="33">
        <f>2^G55</f>
        <v>0.79469684865503509</v>
      </c>
      <c r="I55" s="34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 x14ac:dyDescent="0.3">
      <c r="A56" s="31"/>
      <c r="B56" s="34"/>
      <c r="C56" s="34"/>
      <c r="D56" s="19">
        <v>15.585886001586914</v>
      </c>
      <c r="E56" s="37"/>
      <c r="F56" s="34"/>
      <c r="G56" s="34"/>
      <c r="H56" s="34"/>
      <c r="I56" s="34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1:19" x14ac:dyDescent="0.3">
      <c r="A57" s="32"/>
      <c r="B57" s="34"/>
      <c r="C57" s="35"/>
      <c r="D57" s="20">
        <v>15.564126968383789</v>
      </c>
      <c r="E57" s="38"/>
      <c r="F57" s="34"/>
      <c r="G57" s="35"/>
      <c r="H57" s="35"/>
      <c r="I57" s="34"/>
      <c r="J57" s="48"/>
      <c r="K57" s="48"/>
      <c r="L57" s="48"/>
      <c r="M57" s="48"/>
      <c r="N57" s="48"/>
      <c r="O57" s="48"/>
      <c r="P57" s="48"/>
      <c r="Q57" s="48"/>
      <c r="R57" s="48"/>
      <c r="S57" s="49"/>
    </row>
    <row r="58" spans="1:19" x14ac:dyDescent="0.3">
      <c r="A58" s="31" t="s">
        <v>53</v>
      </c>
      <c r="B58" s="34"/>
      <c r="C58" s="34" t="s">
        <v>7</v>
      </c>
      <c r="D58" s="19">
        <v>15.402004241943359</v>
      </c>
      <c r="E58" s="34">
        <f>AVERAGE(D58:D60)</f>
        <v>15.48216692606608</v>
      </c>
      <c r="F58" s="34"/>
      <c r="G58" s="34">
        <f>F43-E58</f>
        <v>-0.25287458631727588</v>
      </c>
      <c r="H58" s="34">
        <f>2^G58</f>
        <v>0.83922258767322178</v>
      </c>
      <c r="I58" s="34"/>
      <c r="J58" s="48"/>
      <c r="K58" s="48"/>
      <c r="L58" s="48"/>
      <c r="M58" s="48"/>
      <c r="N58" s="48"/>
      <c r="O58" s="48"/>
      <c r="P58" s="48"/>
      <c r="Q58" s="48"/>
      <c r="R58" s="48"/>
      <c r="S58" s="49"/>
    </row>
    <row r="59" spans="1:19" x14ac:dyDescent="0.3">
      <c r="A59" s="31"/>
      <c r="B59" s="34"/>
      <c r="C59" s="34"/>
      <c r="D59" s="19">
        <v>15.539180755615234</v>
      </c>
      <c r="E59" s="34"/>
      <c r="F59" s="34"/>
      <c r="G59" s="34"/>
      <c r="H59" s="34"/>
      <c r="I59" s="34"/>
      <c r="J59" s="48"/>
      <c r="K59" s="48"/>
      <c r="L59" s="48"/>
      <c r="M59" s="48"/>
      <c r="N59" s="48"/>
      <c r="O59" s="48"/>
      <c r="P59" s="48"/>
      <c r="Q59" s="48"/>
      <c r="R59" s="48"/>
      <c r="S59" s="49"/>
    </row>
    <row r="60" spans="1:19" ht="15" thickBot="1" x14ac:dyDescent="0.35">
      <c r="A60" s="40"/>
      <c r="B60" s="39"/>
      <c r="C60" s="39"/>
      <c r="D60" s="22">
        <v>15.505315780639648</v>
      </c>
      <c r="E60" s="39"/>
      <c r="F60" s="39"/>
      <c r="G60" s="39"/>
      <c r="H60" s="39"/>
      <c r="I60" s="39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1" spans="1:19" x14ac:dyDescent="0.3">
      <c r="A61" s="44" t="s">
        <v>6</v>
      </c>
      <c r="B61" s="34" t="s">
        <v>30</v>
      </c>
      <c r="C61" s="41" t="s">
        <v>52</v>
      </c>
      <c r="D61" s="18">
        <v>19.413627624511719</v>
      </c>
      <c r="E61" s="45">
        <f>AVERAGE(D61:D63)</f>
        <v>19.346254984537762</v>
      </c>
      <c r="F61" s="34">
        <f>AVERAGE(E61:E67)</f>
        <v>19.867825190226238</v>
      </c>
      <c r="G61" s="41">
        <f>F61-E61</f>
        <v>0.52157020568847656</v>
      </c>
      <c r="H61" s="41">
        <f>2^G61</f>
        <v>1.4355167910814923</v>
      </c>
      <c r="I61" s="41">
        <f>H43</f>
        <v>1.7624867798140305</v>
      </c>
      <c r="J61" s="41">
        <f>H61/I61</f>
        <v>0.8144837212526278</v>
      </c>
      <c r="K61" s="41">
        <f>LOG(J61,2)</f>
        <v>-0.29604223039414984</v>
      </c>
      <c r="L61" s="41">
        <f>GEOMEAN(J61:J69)</f>
        <v>1.000000000000002</v>
      </c>
      <c r="M61" s="41">
        <f>LOG(L61,2)</f>
        <v>2.8830838534334232E-15</v>
      </c>
      <c r="N61" s="41">
        <f>_xlfn.STDEV.P(K61:K69)</f>
        <v>0.27165111050227359</v>
      </c>
      <c r="O61" s="41">
        <f>N61/SQRT(3)</f>
        <v>0.15683784177414845</v>
      </c>
      <c r="P61" s="41">
        <f>2^(M61-O61)</f>
        <v>0.89698897512371212</v>
      </c>
      <c r="Q61" s="41">
        <f>2^(M61+O61)</f>
        <v>1.114840904105967</v>
      </c>
      <c r="R61" s="41">
        <f>L61-P61</f>
        <v>0.10301102487628988</v>
      </c>
      <c r="S61" s="42">
        <f>Q61-L61</f>
        <v>0.11484090410596504</v>
      </c>
    </row>
    <row r="62" spans="1:19" x14ac:dyDescent="0.3">
      <c r="A62" s="31"/>
      <c r="B62" s="34"/>
      <c r="C62" s="34"/>
      <c r="D62" s="19">
        <v>19.371191024780273</v>
      </c>
      <c r="E62" s="37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28"/>
    </row>
    <row r="63" spans="1:19" x14ac:dyDescent="0.3">
      <c r="A63" s="32"/>
      <c r="B63" s="34"/>
      <c r="C63" s="35"/>
      <c r="D63" s="20">
        <v>19.253946304321289</v>
      </c>
      <c r="E63" s="38"/>
      <c r="F63" s="34"/>
      <c r="G63" s="35"/>
      <c r="H63" s="35"/>
      <c r="I63" s="35"/>
      <c r="J63" s="35"/>
      <c r="K63" s="35"/>
      <c r="L63" s="34"/>
      <c r="M63" s="34"/>
      <c r="N63" s="34"/>
      <c r="O63" s="34"/>
      <c r="P63" s="34"/>
      <c r="Q63" s="34"/>
      <c r="R63" s="34"/>
      <c r="S63" s="28"/>
    </row>
    <row r="64" spans="1:19" x14ac:dyDescent="0.3">
      <c r="A64" s="30" t="s">
        <v>5</v>
      </c>
      <c r="B64" s="34"/>
      <c r="C64" s="33" t="s">
        <v>52</v>
      </c>
      <c r="D64" s="21">
        <v>20.444143295288086</v>
      </c>
      <c r="E64" s="36">
        <f>AVERAGE(D64:D66)</f>
        <v>20.433905919392902</v>
      </c>
      <c r="F64" s="34"/>
      <c r="G64" s="33">
        <f>F61-E64</f>
        <v>-0.5660807291666643</v>
      </c>
      <c r="H64" s="33">
        <f>2^G64</f>
        <v>0.67544924496569825</v>
      </c>
      <c r="I64" s="33">
        <f>H46</f>
        <v>0.70609667404423715</v>
      </c>
      <c r="J64" s="33">
        <f>H64/I64</f>
        <v>0.95659598719959582</v>
      </c>
      <c r="K64" s="33">
        <f>LOG(J64,2)</f>
        <v>-6.4018355475527089E-2</v>
      </c>
      <c r="L64" s="34"/>
      <c r="M64" s="34"/>
      <c r="N64" s="34"/>
      <c r="O64" s="34"/>
      <c r="P64" s="34"/>
      <c r="Q64" s="34"/>
      <c r="R64" s="34"/>
      <c r="S64" s="28"/>
    </row>
    <row r="65" spans="1:19" x14ac:dyDescent="0.3">
      <c r="A65" s="31"/>
      <c r="B65" s="34"/>
      <c r="C65" s="34"/>
      <c r="D65" s="19">
        <v>20.432825088500977</v>
      </c>
      <c r="E65" s="37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28"/>
    </row>
    <row r="66" spans="1:19" x14ac:dyDescent="0.3">
      <c r="A66" s="32"/>
      <c r="B66" s="34"/>
      <c r="C66" s="35"/>
      <c r="D66" s="20">
        <v>20.424749374389648</v>
      </c>
      <c r="E66" s="38"/>
      <c r="F66" s="34"/>
      <c r="G66" s="35"/>
      <c r="H66" s="35"/>
      <c r="I66" s="35"/>
      <c r="J66" s="35"/>
      <c r="K66" s="35"/>
      <c r="L66" s="34"/>
      <c r="M66" s="34"/>
      <c r="N66" s="34"/>
      <c r="O66" s="34"/>
      <c r="P66" s="34"/>
      <c r="Q66" s="34"/>
      <c r="R66" s="34"/>
      <c r="S66" s="28"/>
    </row>
    <row r="67" spans="1:19" x14ac:dyDescent="0.3">
      <c r="A67" s="30" t="s">
        <v>4</v>
      </c>
      <c r="B67" s="34"/>
      <c r="C67" s="34" t="s">
        <v>52</v>
      </c>
      <c r="D67" s="19">
        <v>19.831151962280273</v>
      </c>
      <c r="E67" s="34">
        <f>AVERAGE(D67:D69)</f>
        <v>19.823314666748047</v>
      </c>
      <c r="F67" s="34"/>
      <c r="G67" s="33">
        <f>F61-E67</f>
        <v>4.4510523478191288E-2</v>
      </c>
      <c r="H67" s="33">
        <f>2^G67</f>
        <v>1.0313332099563686</v>
      </c>
      <c r="I67" s="33">
        <f>H49</f>
        <v>0.80354456152360487</v>
      </c>
      <c r="J67" s="33">
        <f>H67/I67</f>
        <v>1.2834797960686244</v>
      </c>
      <c r="K67" s="33">
        <f>LOG(J67,2)</f>
        <v>0.36006058586968598</v>
      </c>
      <c r="L67" s="34"/>
      <c r="M67" s="34"/>
      <c r="N67" s="34"/>
      <c r="O67" s="34"/>
      <c r="P67" s="34"/>
      <c r="Q67" s="34"/>
      <c r="R67" s="34"/>
      <c r="S67" s="28"/>
    </row>
    <row r="68" spans="1:19" x14ac:dyDescent="0.3">
      <c r="A68" s="31"/>
      <c r="B68" s="34"/>
      <c r="C68" s="34"/>
      <c r="D68" s="19">
        <v>19.842493057250977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28"/>
    </row>
    <row r="69" spans="1:19" x14ac:dyDescent="0.3">
      <c r="A69" s="32"/>
      <c r="B69" s="34"/>
      <c r="C69" s="35"/>
      <c r="D69" s="20">
        <v>19.796298980712891</v>
      </c>
      <c r="E69" s="35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43"/>
    </row>
    <row r="70" spans="1:19" x14ac:dyDescent="0.3">
      <c r="A70" s="30" t="s">
        <v>55</v>
      </c>
      <c r="B70" s="34"/>
      <c r="C70" s="33" t="s">
        <v>52</v>
      </c>
      <c r="D70" s="21">
        <v>19.7120361328125</v>
      </c>
      <c r="E70" s="36">
        <f>AVERAGE(D70:D72)</f>
        <v>19.693658828735352</v>
      </c>
      <c r="F70" s="34"/>
      <c r="G70" s="33">
        <f>F61-E70</f>
        <v>0.1741663614908866</v>
      </c>
      <c r="H70" s="33">
        <f>2^G70</f>
        <v>1.1283122390225364</v>
      </c>
      <c r="I70" s="33">
        <f>H52</f>
        <v>1.8303590558152028</v>
      </c>
      <c r="J70" s="33">
        <f>H70/I70</f>
        <v>0.61644311559406595</v>
      </c>
      <c r="K70" s="33">
        <f>LOG(J70,2)</f>
        <v>-0.69796032375759143</v>
      </c>
      <c r="L70" s="34">
        <f>GEOMEAN(J70:J78)</f>
        <v>0.79132699914432691</v>
      </c>
      <c r="M70" s="34">
        <f>LOG(L70,2)</f>
        <v>-0.33765411376952698</v>
      </c>
      <c r="N70" s="34">
        <f>_xlfn.STDEV.P(K70:K78)</f>
        <v>0.28308911680193594</v>
      </c>
      <c r="O70" s="34">
        <f>N70/SQRT(3)</f>
        <v>0.16344157779025112</v>
      </c>
      <c r="P70" s="34">
        <f>2^(M70-O70)</f>
        <v>0.70656995477850648</v>
      </c>
      <c r="Q70" s="34">
        <f>2^(M70+O70)</f>
        <v>0.88625112820012919</v>
      </c>
      <c r="R70" s="34">
        <f>L70-P70</f>
        <v>8.4757044365820433E-2</v>
      </c>
      <c r="S70" s="28">
        <f>Q70-L70</f>
        <v>9.4924129055802275E-2</v>
      </c>
    </row>
    <row r="71" spans="1:19" x14ac:dyDescent="0.3">
      <c r="A71" s="31"/>
      <c r="B71" s="34"/>
      <c r="C71" s="34"/>
      <c r="D71" s="19">
        <v>19.694780349731445</v>
      </c>
      <c r="E71" s="37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28"/>
    </row>
    <row r="72" spans="1:19" x14ac:dyDescent="0.3">
      <c r="A72" s="32"/>
      <c r="B72" s="34"/>
      <c r="C72" s="35"/>
      <c r="D72" s="20">
        <v>19.674160003662109</v>
      </c>
      <c r="E72" s="38"/>
      <c r="F72" s="34"/>
      <c r="G72" s="35"/>
      <c r="H72" s="35"/>
      <c r="I72" s="35"/>
      <c r="J72" s="35"/>
      <c r="K72" s="35"/>
      <c r="L72" s="34"/>
      <c r="M72" s="34"/>
      <c r="N72" s="34"/>
      <c r="O72" s="34"/>
      <c r="P72" s="34"/>
      <c r="Q72" s="34"/>
      <c r="R72" s="34"/>
      <c r="S72" s="28"/>
    </row>
    <row r="73" spans="1:19" x14ac:dyDescent="0.3">
      <c r="A73" s="30" t="s">
        <v>54</v>
      </c>
      <c r="B73" s="34"/>
      <c r="C73" s="33" t="s">
        <v>52</v>
      </c>
      <c r="D73" s="21">
        <v>20.515735626220703</v>
      </c>
      <c r="E73" s="36">
        <f>AVERAGE(D73:D75)</f>
        <v>20.507991154988606</v>
      </c>
      <c r="F73" s="34"/>
      <c r="G73" s="33">
        <f>F61-E73</f>
        <v>-0.64016596476236742</v>
      </c>
      <c r="H73" s="33">
        <f>2^G73</f>
        <v>0.64163913164865871</v>
      </c>
      <c r="I73" s="33">
        <f>H55</f>
        <v>0.79469684865503509</v>
      </c>
      <c r="J73" s="33">
        <f>H73/I73</f>
        <v>0.80740112753005744</v>
      </c>
      <c r="K73" s="33">
        <f>LOG(J73,2)</f>
        <v>-0.30864249335394495</v>
      </c>
      <c r="L73" s="34"/>
      <c r="M73" s="34"/>
      <c r="N73" s="34"/>
      <c r="O73" s="34"/>
      <c r="P73" s="34"/>
      <c r="Q73" s="34"/>
      <c r="R73" s="34"/>
      <c r="S73" s="28"/>
    </row>
    <row r="74" spans="1:19" x14ac:dyDescent="0.3">
      <c r="A74" s="31"/>
      <c r="B74" s="34"/>
      <c r="C74" s="34"/>
      <c r="D74" s="19">
        <v>20.509340286254883</v>
      </c>
      <c r="E74" s="37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28"/>
    </row>
    <row r="75" spans="1:19" x14ac:dyDescent="0.3">
      <c r="A75" s="32"/>
      <c r="B75" s="34"/>
      <c r="C75" s="35"/>
      <c r="D75" s="20">
        <v>20.498897552490234</v>
      </c>
      <c r="E75" s="38"/>
      <c r="F75" s="34"/>
      <c r="G75" s="35"/>
      <c r="H75" s="35"/>
      <c r="I75" s="35"/>
      <c r="J75" s="35"/>
      <c r="K75" s="35"/>
      <c r="L75" s="34"/>
      <c r="M75" s="34"/>
      <c r="N75" s="34"/>
      <c r="O75" s="34"/>
      <c r="P75" s="34"/>
      <c r="Q75" s="34"/>
      <c r="R75" s="34"/>
      <c r="S75" s="28"/>
    </row>
    <row r="76" spans="1:19" x14ac:dyDescent="0.3">
      <c r="A76" s="31" t="s">
        <v>53</v>
      </c>
      <c r="B76" s="34"/>
      <c r="C76" s="34" t="s">
        <v>52</v>
      </c>
      <c r="D76" s="19">
        <v>20.104598999023438</v>
      </c>
      <c r="E76" s="34">
        <f>AVERAGE(D76:D78)</f>
        <v>20.127059300740559</v>
      </c>
      <c r="F76" s="34"/>
      <c r="G76" s="34">
        <f>F61-E76</f>
        <v>-0.25923411051432055</v>
      </c>
      <c r="H76" s="34">
        <f>2^G76</f>
        <v>0.83553136370356618</v>
      </c>
      <c r="I76" s="34">
        <f>H58</f>
        <v>0.83922258767322178</v>
      </c>
      <c r="J76" s="34">
        <f>H76/I76</f>
        <v>0.99560161508534983</v>
      </c>
      <c r="K76" s="34">
        <f>LOG(J76,2)</f>
        <v>-6.3595241970447278E-3</v>
      </c>
      <c r="L76" s="34"/>
      <c r="M76" s="34"/>
      <c r="N76" s="34"/>
      <c r="O76" s="34"/>
      <c r="P76" s="34"/>
      <c r="Q76" s="34"/>
      <c r="R76" s="34"/>
      <c r="S76" s="28"/>
    </row>
    <row r="77" spans="1:19" x14ac:dyDescent="0.3">
      <c r="A77" s="31"/>
      <c r="B77" s="34"/>
      <c r="C77" s="34"/>
      <c r="D77" s="19">
        <v>20.11676025390625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28"/>
    </row>
    <row r="78" spans="1:19" ht="15" thickBot="1" x14ac:dyDescent="0.35">
      <c r="A78" s="40"/>
      <c r="B78" s="39"/>
      <c r="C78" s="39"/>
      <c r="D78" s="22">
        <v>20.159818649291992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29"/>
    </row>
    <row r="79" spans="1:19" ht="15" thickBot="1" x14ac:dyDescent="0.35">
      <c r="A79" s="24"/>
      <c r="B79" s="24"/>
      <c r="C79" s="24"/>
      <c r="D79" s="2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 ht="15" thickBot="1" x14ac:dyDescent="0.35">
      <c r="A80" s="4" t="s">
        <v>25</v>
      </c>
      <c r="B80" s="6" t="s">
        <v>28</v>
      </c>
      <c r="C80" s="6" t="s">
        <v>24</v>
      </c>
      <c r="D80" s="6" t="s">
        <v>23</v>
      </c>
      <c r="E80" s="6" t="s">
        <v>22</v>
      </c>
      <c r="F80" s="6" t="s">
        <v>21</v>
      </c>
      <c r="G80" s="6" t="s">
        <v>20</v>
      </c>
      <c r="H80" s="6" t="s">
        <v>19</v>
      </c>
      <c r="I80" s="6" t="s">
        <v>18</v>
      </c>
      <c r="J80" s="6" t="s">
        <v>17</v>
      </c>
      <c r="K80" s="13" t="s">
        <v>16</v>
      </c>
      <c r="L80" s="13" t="s">
        <v>15</v>
      </c>
      <c r="M80" s="13" t="s">
        <v>14</v>
      </c>
      <c r="N80" s="13" t="s">
        <v>13</v>
      </c>
      <c r="O80" s="13" t="s">
        <v>12</v>
      </c>
      <c r="P80" s="13" t="s">
        <v>11</v>
      </c>
      <c r="Q80" s="13" t="s">
        <v>10</v>
      </c>
      <c r="R80" s="13" t="s">
        <v>9</v>
      </c>
      <c r="S80" s="12" t="s">
        <v>8</v>
      </c>
    </row>
    <row r="81" spans="1:19" x14ac:dyDescent="0.3">
      <c r="A81" s="44" t="s">
        <v>6</v>
      </c>
      <c r="B81" s="41" t="s">
        <v>31</v>
      </c>
      <c r="C81" s="41" t="s">
        <v>7</v>
      </c>
      <c r="D81" s="18">
        <v>14.349449157714844</v>
      </c>
      <c r="E81" s="45">
        <f>AVERAGE(D81:D83)</f>
        <v>14.271831512451172</v>
      </c>
      <c r="F81" s="41">
        <f>AVERAGE(E81:E87)</f>
        <v>15.268196105957031</v>
      </c>
      <c r="G81" s="41">
        <f>F81-E81</f>
        <v>0.99636459350585938</v>
      </c>
      <c r="H81" s="41">
        <f>2^G81</f>
        <v>1.9949666009003257</v>
      </c>
      <c r="I81" s="41"/>
      <c r="J81" s="46"/>
      <c r="K81" s="46"/>
      <c r="L81" s="46"/>
      <c r="M81" s="46"/>
      <c r="N81" s="46"/>
      <c r="O81" s="46"/>
      <c r="P81" s="46"/>
      <c r="Q81" s="46"/>
      <c r="R81" s="46"/>
      <c r="S81" s="47"/>
    </row>
    <row r="82" spans="1:19" x14ac:dyDescent="0.3">
      <c r="A82" s="31"/>
      <c r="B82" s="34"/>
      <c r="C82" s="34"/>
      <c r="D82" s="19">
        <v>14.242411613464355</v>
      </c>
      <c r="E82" s="37"/>
      <c r="F82" s="34"/>
      <c r="G82" s="34"/>
      <c r="H82" s="34"/>
      <c r="I82" s="34"/>
      <c r="J82" s="48"/>
      <c r="K82" s="48"/>
      <c r="L82" s="48"/>
      <c r="M82" s="48"/>
      <c r="N82" s="48"/>
      <c r="O82" s="48"/>
      <c r="P82" s="48"/>
      <c r="Q82" s="48"/>
      <c r="R82" s="48"/>
      <c r="S82" s="49"/>
    </row>
    <row r="83" spans="1:19" x14ac:dyDescent="0.3">
      <c r="A83" s="32"/>
      <c r="B83" s="34"/>
      <c r="C83" s="35"/>
      <c r="D83" s="20">
        <v>14.223633766174316</v>
      </c>
      <c r="E83" s="38"/>
      <c r="F83" s="34"/>
      <c r="G83" s="35"/>
      <c r="H83" s="35"/>
      <c r="I83" s="34"/>
      <c r="J83" s="48"/>
      <c r="K83" s="48"/>
      <c r="L83" s="48"/>
      <c r="M83" s="48"/>
      <c r="N83" s="48"/>
      <c r="O83" s="48"/>
      <c r="P83" s="48"/>
      <c r="Q83" s="48"/>
      <c r="R83" s="48"/>
      <c r="S83" s="49"/>
    </row>
    <row r="84" spans="1:19" x14ac:dyDescent="0.3">
      <c r="A84" s="30" t="s">
        <v>5</v>
      </c>
      <c r="B84" s="34"/>
      <c r="C84" s="33" t="s">
        <v>7</v>
      </c>
      <c r="D84" s="21">
        <v>16.049383163452148</v>
      </c>
      <c r="E84" s="36">
        <f>AVERAGE(D84:D86)</f>
        <v>16.02832539876302</v>
      </c>
      <c r="F84" s="34"/>
      <c r="G84" s="33">
        <f>F81-E84</f>
        <v>-0.7601292928059884</v>
      </c>
      <c r="H84" s="33">
        <f>2^G84</f>
        <v>0.59044341342843865</v>
      </c>
      <c r="I84" s="34"/>
      <c r="J84" s="48"/>
      <c r="K84" s="48"/>
      <c r="L84" s="48"/>
      <c r="M84" s="48"/>
      <c r="N84" s="48"/>
      <c r="O84" s="48"/>
      <c r="P84" s="48"/>
      <c r="Q84" s="48"/>
      <c r="R84" s="48"/>
      <c r="S84" s="49"/>
    </row>
    <row r="85" spans="1:19" x14ac:dyDescent="0.3">
      <c r="A85" s="31"/>
      <c r="B85" s="34"/>
      <c r="C85" s="34"/>
      <c r="D85" s="19">
        <v>16.03150749206543</v>
      </c>
      <c r="E85" s="37"/>
      <c r="F85" s="34"/>
      <c r="G85" s="34"/>
      <c r="H85" s="34"/>
      <c r="I85" s="34"/>
      <c r="J85" s="48"/>
      <c r="K85" s="48"/>
      <c r="L85" s="48"/>
      <c r="M85" s="48"/>
      <c r="N85" s="48"/>
      <c r="O85" s="48"/>
      <c r="P85" s="48"/>
      <c r="Q85" s="48"/>
      <c r="R85" s="48"/>
      <c r="S85" s="49"/>
    </row>
    <row r="86" spans="1:19" x14ac:dyDescent="0.3">
      <c r="A86" s="32"/>
      <c r="B86" s="34"/>
      <c r="C86" s="35"/>
      <c r="D86" s="20">
        <v>16.004085540771484</v>
      </c>
      <c r="E86" s="38"/>
      <c r="F86" s="34"/>
      <c r="G86" s="35"/>
      <c r="H86" s="35"/>
      <c r="I86" s="34"/>
      <c r="J86" s="48"/>
      <c r="K86" s="48"/>
      <c r="L86" s="48"/>
      <c r="M86" s="48"/>
      <c r="N86" s="48"/>
      <c r="O86" s="48"/>
      <c r="P86" s="48"/>
      <c r="Q86" s="48"/>
      <c r="R86" s="48"/>
      <c r="S86" s="49"/>
    </row>
    <row r="87" spans="1:19" x14ac:dyDescent="0.3">
      <c r="A87" s="30" t="s">
        <v>4</v>
      </c>
      <c r="B87" s="34"/>
      <c r="C87" s="34" t="s">
        <v>7</v>
      </c>
      <c r="D87" s="19">
        <v>15.455266952514648</v>
      </c>
      <c r="E87" s="34">
        <f>AVERAGE(D87:D89)</f>
        <v>15.5044314066569</v>
      </c>
      <c r="F87" s="34"/>
      <c r="G87" s="33">
        <f>F81-E87</f>
        <v>-0.2362353006998692</v>
      </c>
      <c r="H87" s="33">
        <f>2^G87</f>
        <v>0.84895777182583343</v>
      </c>
      <c r="I87" s="34"/>
      <c r="J87" s="48"/>
      <c r="K87" s="48"/>
      <c r="L87" s="48"/>
      <c r="M87" s="48"/>
      <c r="N87" s="48"/>
      <c r="O87" s="48"/>
      <c r="P87" s="48"/>
      <c r="Q87" s="48"/>
      <c r="R87" s="48"/>
      <c r="S87" s="49"/>
    </row>
    <row r="88" spans="1:19" x14ac:dyDescent="0.3">
      <c r="A88" s="31"/>
      <c r="B88" s="34"/>
      <c r="C88" s="34"/>
      <c r="D88" s="19">
        <v>15.53348445892334</v>
      </c>
      <c r="E88" s="34"/>
      <c r="F88" s="34"/>
      <c r="G88" s="34"/>
      <c r="H88" s="34"/>
      <c r="I88" s="34"/>
      <c r="J88" s="48"/>
      <c r="K88" s="48"/>
      <c r="L88" s="48"/>
      <c r="M88" s="48"/>
      <c r="N88" s="48"/>
      <c r="O88" s="48"/>
      <c r="P88" s="48"/>
      <c r="Q88" s="48"/>
      <c r="R88" s="48"/>
      <c r="S88" s="49"/>
    </row>
    <row r="89" spans="1:19" x14ac:dyDescent="0.3">
      <c r="A89" s="32"/>
      <c r="B89" s="34"/>
      <c r="C89" s="35"/>
      <c r="D89" s="20">
        <v>15.524542808532715</v>
      </c>
      <c r="E89" s="35"/>
      <c r="F89" s="34"/>
      <c r="G89" s="35"/>
      <c r="H89" s="35"/>
      <c r="I89" s="34"/>
      <c r="J89" s="48"/>
      <c r="K89" s="48"/>
      <c r="L89" s="48"/>
      <c r="M89" s="48"/>
      <c r="N89" s="48"/>
      <c r="O89" s="48"/>
      <c r="P89" s="48"/>
      <c r="Q89" s="48"/>
      <c r="R89" s="48"/>
      <c r="S89" s="49"/>
    </row>
    <row r="90" spans="1:19" x14ac:dyDescent="0.3">
      <c r="A90" s="30" t="s">
        <v>55</v>
      </c>
      <c r="B90" s="34"/>
      <c r="C90" s="33" t="s">
        <v>7</v>
      </c>
      <c r="D90" s="27">
        <v>18.73939323425293</v>
      </c>
      <c r="E90" s="36">
        <f>AVERAGE(D90:D92)</f>
        <v>18.816651662190754</v>
      </c>
      <c r="F90" s="34"/>
      <c r="G90" s="33">
        <f>F81-E90</f>
        <v>-3.5484555562337228</v>
      </c>
      <c r="H90" s="33">
        <f>2^G90</f>
        <v>8.5468963909754767E-2</v>
      </c>
      <c r="I90" s="34"/>
      <c r="J90" s="48"/>
      <c r="K90" s="48"/>
      <c r="L90" s="48"/>
      <c r="M90" s="48"/>
      <c r="N90" s="48"/>
      <c r="O90" s="48"/>
      <c r="P90" s="48"/>
      <c r="Q90" s="48"/>
      <c r="R90" s="48"/>
      <c r="S90" s="49"/>
    </row>
    <row r="91" spans="1:19" x14ac:dyDescent="0.3">
      <c r="A91" s="31"/>
      <c r="B91" s="34"/>
      <c r="C91" s="34"/>
      <c r="D91" s="26">
        <v>18.874732971191406</v>
      </c>
      <c r="E91" s="37"/>
      <c r="F91" s="34"/>
      <c r="G91" s="34"/>
      <c r="H91" s="34"/>
      <c r="I91" s="34"/>
      <c r="J91" s="48"/>
      <c r="K91" s="48"/>
      <c r="L91" s="48"/>
      <c r="M91" s="48"/>
      <c r="N91" s="48"/>
      <c r="O91" s="48"/>
      <c r="P91" s="48"/>
      <c r="Q91" s="48"/>
      <c r="R91" s="48"/>
      <c r="S91" s="49"/>
    </row>
    <row r="92" spans="1:19" x14ac:dyDescent="0.3">
      <c r="A92" s="32"/>
      <c r="B92" s="34"/>
      <c r="C92" s="35"/>
      <c r="D92" s="25">
        <v>18.83582878112793</v>
      </c>
      <c r="E92" s="38"/>
      <c r="F92" s="34"/>
      <c r="G92" s="35"/>
      <c r="H92" s="35"/>
      <c r="I92" s="34"/>
      <c r="J92" s="48"/>
      <c r="K92" s="48"/>
      <c r="L92" s="48"/>
      <c r="M92" s="48"/>
      <c r="N92" s="48"/>
      <c r="O92" s="48"/>
      <c r="P92" s="48"/>
      <c r="Q92" s="48"/>
      <c r="R92" s="48"/>
      <c r="S92" s="49"/>
    </row>
    <row r="93" spans="1:19" x14ac:dyDescent="0.3">
      <c r="A93" s="30" t="s">
        <v>54</v>
      </c>
      <c r="B93" s="34"/>
      <c r="C93" s="33" t="s">
        <v>7</v>
      </c>
      <c r="D93" s="21">
        <v>15.583518981933594</v>
      </c>
      <c r="E93" s="36">
        <f>AVERAGE(D93:D95)</f>
        <v>15.62930711110433</v>
      </c>
      <c r="F93" s="34"/>
      <c r="G93" s="33">
        <f>F81-E93</f>
        <v>-0.36111100514729877</v>
      </c>
      <c r="H93" s="33">
        <f>2^G93</f>
        <v>0.77856478372087412</v>
      </c>
      <c r="I93" s="34"/>
      <c r="J93" s="48"/>
      <c r="K93" s="48"/>
      <c r="L93" s="48"/>
      <c r="M93" s="48"/>
      <c r="N93" s="48"/>
      <c r="O93" s="48"/>
      <c r="P93" s="48"/>
      <c r="Q93" s="48"/>
      <c r="R93" s="48"/>
      <c r="S93" s="49"/>
    </row>
    <row r="94" spans="1:19" x14ac:dyDescent="0.3">
      <c r="A94" s="31"/>
      <c r="B94" s="34"/>
      <c r="C94" s="34"/>
      <c r="D94" s="19">
        <v>15.652523994445801</v>
      </c>
      <c r="E94" s="37"/>
      <c r="F94" s="34"/>
      <c r="G94" s="34"/>
      <c r="H94" s="34"/>
      <c r="I94" s="34"/>
      <c r="J94" s="48"/>
      <c r="K94" s="48"/>
      <c r="L94" s="48"/>
      <c r="M94" s="48"/>
      <c r="N94" s="48"/>
      <c r="O94" s="48"/>
      <c r="P94" s="48"/>
      <c r="Q94" s="48"/>
      <c r="R94" s="48"/>
      <c r="S94" s="49"/>
    </row>
    <row r="95" spans="1:19" x14ac:dyDescent="0.3">
      <c r="A95" s="32"/>
      <c r="B95" s="34"/>
      <c r="C95" s="35"/>
      <c r="D95" s="20">
        <v>15.651878356933594</v>
      </c>
      <c r="E95" s="38"/>
      <c r="F95" s="34"/>
      <c r="G95" s="35"/>
      <c r="H95" s="35"/>
      <c r="I95" s="34"/>
      <c r="J95" s="48"/>
      <c r="K95" s="48"/>
      <c r="L95" s="48"/>
      <c r="M95" s="48"/>
      <c r="N95" s="48"/>
      <c r="O95" s="48"/>
      <c r="P95" s="48"/>
      <c r="Q95" s="48"/>
      <c r="R95" s="48"/>
      <c r="S95" s="49"/>
    </row>
    <row r="96" spans="1:19" x14ac:dyDescent="0.3">
      <c r="A96" s="31" t="s">
        <v>53</v>
      </c>
      <c r="B96" s="34"/>
      <c r="C96" s="34" t="s">
        <v>7</v>
      </c>
      <c r="D96" s="19">
        <v>16.214990615844727</v>
      </c>
      <c r="E96" s="34">
        <f>AVERAGE(D96:D98)</f>
        <v>16.212245941162109</v>
      </c>
      <c r="F96" s="34"/>
      <c r="G96" s="34">
        <f>F81-E96</f>
        <v>-0.94404983520507813</v>
      </c>
      <c r="H96" s="34">
        <f>2^G96</f>
        <v>0.51977176273297854</v>
      </c>
      <c r="I96" s="34"/>
      <c r="J96" s="48"/>
      <c r="K96" s="48"/>
      <c r="L96" s="48"/>
      <c r="M96" s="48"/>
      <c r="N96" s="48"/>
      <c r="O96" s="48"/>
      <c r="P96" s="48"/>
      <c r="Q96" s="48"/>
      <c r="R96" s="48"/>
      <c r="S96" s="49"/>
    </row>
    <row r="97" spans="1:19" x14ac:dyDescent="0.3">
      <c r="A97" s="31"/>
      <c r="B97" s="34"/>
      <c r="C97" s="34"/>
      <c r="D97" s="19">
        <v>16.280788421630859</v>
      </c>
      <c r="E97" s="34"/>
      <c r="F97" s="34"/>
      <c r="G97" s="34"/>
      <c r="H97" s="34"/>
      <c r="I97" s="34"/>
      <c r="J97" s="48"/>
      <c r="K97" s="48"/>
      <c r="L97" s="48"/>
      <c r="M97" s="48"/>
      <c r="N97" s="48"/>
      <c r="O97" s="48"/>
      <c r="P97" s="48"/>
      <c r="Q97" s="48"/>
      <c r="R97" s="48"/>
      <c r="S97" s="49"/>
    </row>
    <row r="98" spans="1:19" ht="15" thickBot="1" x14ac:dyDescent="0.35">
      <c r="A98" s="40"/>
      <c r="B98" s="39"/>
      <c r="C98" s="39"/>
      <c r="D98" s="22">
        <v>16.140958786010742</v>
      </c>
      <c r="E98" s="39"/>
      <c r="F98" s="39"/>
      <c r="G98" s="39"/>
      <c r="H98" s="39"/>
      <c r="I98" s="39"/>
      <c r="J98" s="50"/>
      <c r="K98" s="50"/>
      <c r="L98" s="50"/>
      <c r="M98" s="50"/>
      <c r="N98" s="50"/>
      <c r="O98" s="50"/>
      <c r="P98" s="50"/>
      <c r="Q98" s="50"/>
      <c r="R98" s="50"/>
      <c r="S98" s="51"/>
    </row>
    <row r="99" spans="1:19" x14ac:dyDescent="0.3">
      <c r="A99" s="44" t="s">
        <v>6</v>
      </c>
      <c r="B99" s="34" t="s">
        <v>32</v>
      </c>
      <c r="C99" s="41" t="s">
        <v>52</v>
      </c>
      <c r="D99" s="18">
        <v>19.297714233398438</v>
      </c>
      <c r="E99" s="45">
        <f>AVERAGE(D99:D101)</f>
        <v>19.258938471476238</v>
      </c>
      <c r="F99" s="34">
        <f>AVERAGE(E99:E105)</f>
        <v>19.849095662434895</v>
      </c>
      <c r="G99" s="41">
        <f>F99-E99</f>
        <v>0.59015719095865649</v>
      </c>
      <c r="H99" s="41">
        <f>2^G99</f>
        <v>1.5054107627179487</v>
      </c>
      <c r="I99" s="41">
        <f>H81</f>
        <v>1.9949666009003257</v>
      </c>
      <c r="J99" s="41">
        <f>H99/I99</f>
        <v>0.75460449414970598</v>
      </c>
      <c r="K99" s="41">
        <f>LOG(J99,2)</f>
        <v>-0.40620740254720289</v>
      </c>
      <c r="L99" s="41">
        <f>GEOMEAN(J99:J107)</f>
        <v>0.99999999999999878</v>
      </c>
      <c r="M99" s="41">
        <f>LOG(L99,2)</f>
        <v>-1.7618845770982058E-15</v>
      </c>
      <c r="N99" s="41">
        <f>_xlfn.STDEV.P(K99:K107)</f>
        <v>0.31170515223253276</v>
      </c>
      <c r="O99" s="41">
        <f>N99/SQRT(3)</f>
        <v>0.17996305354924608</v>
      </c>
      <c r="P99" s="41">
        <f>2^(M99-O99)</f>
        <v>0.8827256020108214</v>
      </c>
      <c r="Q99" s="41">
        <f>2^(M99+O99)</f>
        <v>1.1328548732720889</v>
      </c>
      <c r="R99" s="41">
        <f>L99-P99</f>
        <v>0.11727439798917738</v>
      </c>
      <c r="S99" s="42">
        <f>Q99-L99</f>
        <v>0.13285487327209011</v>
      </c>
    </row>
    <row r="100" spans="1:19" x14ac:dyDescent="0.3">
      <c r="A100" s="31"/>
      <c r="B100" s="34"/>
      <c r="C100" s="34"/>
      <c r="D100" s="19">
        <v>19.242780685424805</v>
      </c>
      <c r="E100" s="37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28"/>
    </row>
    <row r="101" spans="1:19" x14ac:dyDescent="0.3">
      <c r="A101" s="32"/>
      <c r="B101" s="34"/>
      <c r="C101" s="35"/>
      <c r="D101" s="20">
        <v>19.236320495605469</v>
      </c>
      <c r="E101" s="38"/>
      <c r="F101" s="34"/>
      <c r="G101" s="35"/>
      <c r="H101" s="35"/>
      <c r="I101" s="35"/>
      <c r="J101" s="35"/>
      <c r="K101" s="35"/>
      <c r="L101" s="34"/>
      <c r="M101" s="34"/>
      <c r="N101" s="34"/>
      <c r="O101" s="34"/>
      <c r="P101" s="34"/>
      <c r="Q101" s="34"/>
      <c r="R101" s="34"/>
      <c r="S101" s="28"/>
    </row>
    <row r="102" spans="1:19" x14ac:dyDescent="0.3">
      <c r="A102" s="30" t="s">
        <v>5</v>
      </c>
      <c r="B102" s="34"/>
      <c r="C102" s="33" t="s">
        <v>52</v>
      </c>
      <c r="D102" s="21">
        <v>20.549777984619141</v>
      </c>
      <c r="E102" s="34">
        <f>AVERAGE(D102:D104)</f>
        <v>20.554400761922199</v>
      </c>
      <c r="F102" s="34"/>
      <c r="G102" s="33">
        <f>F99-E102</f>
        <v>-0.70530509948730469</v>
      </c>
      <c r="H102" s="33">
        <f>2^G102</f>
        <v>0.6133127722318451</v>
      </c>
      <c r="I102" s="33">
        <f>H84</f>
        <v>0.59044341342843865</v>
      </c>
      <c r="J102" s="33">
        <f>H102/I102</f>
        <v>1.0387325157386622</v>
      </c>
      <c r="K102" s="33">
        <f>LOG(J102,2)</f>
        <v>5.4824193318683781E-2</v>
      </c>
      <c r="L102" s="34"/>
      <c r="M102" s="34"/>
      <c r="N102" s="34"/>
      <c r="O102" s="34"/>
      <c r="P102" s="34"/>
      <c r="Q102" s="34"/>
      <c r="R102" s="34"/>
      <c r="S102" s="28"/>
    </row>
    <row r="103" spans="1:19" x14ac:dyDescent="0.3">
      <c r="A103" s="31"/>
      <c r="B103" s="34"/>
      <c r="C103" s="34"/>
      <c r="D103" s="19">
        <v>20.579629898071289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28"/>
    </row>
    <row r="104" spans="1:19" x14ac:dyDescent="0.3">
      <c r="A104" s="32"/>
      <c r="B104" s="34"/>
      <c r="C104" s="35"/>
      <c r="D104" s="20">
        <v>20.533794403076172</v>
      </c>
      <c r="E104" s="35"/>
      <c r="F104" s="34"/>
      <c r="G104" s="35"/>
      <c r="H104" s="35"/>
      <c r="I104" s="35"/>
      <c r="J104" s="35"/>
      <c r="K104" s="35"/>
      <c r="L104" s="34"/>
      <c r="M104" s="34"/>
      <c r="N104" s="34"/>
      <c r="O104" s="34"/>
      <c r="P104" s="34"/>
      <c r="Q104" s="34"/>
      <c r="R104" s="34"/>
      <c r="S104" s="28"/>
    </row>
    <row r="105" spans="1:19" x14ac:dyDescent="0.3">
      <c r="A105" s="30" t="s">
        <v>4</v>
      </c>
      <c r="B105" s="34"/>
      <c r="C105" s="34" t="s">
        <v>52</v>
      </c>
      <c r="D105" s="19">
        <v>19.722206115722656</v>
      </c>
      <c r="E105" s="36">
        <f>AVERAGE(D105:D107)</f>
        <v>19.73394775390625</v>
      </c>
      <c r="F105" s="34"/>
      <c r="G105" s="33">
        <f>F99-E105</f>
        <v>0.11514790852864465</v>
      </c>
      <c r="H105" s="33">
        <f>2^G105</f>
        <v>1.0830860803963336</v>
      </c>
      <c r="I105" s="33">
        <f>H87</f>
        <v>0.84895777182583343</v>
      </c>
      <c r="J105" s="33">
        <f>H105/I105</f>
        <v>1.275783220721292</v>
      </c>
      <c r="K105" s="33">
        <f>LOG(J105,2)</f>
        <v>0.35138320922851385</v>
      </c>
      <c r="L105" s="34"/>
      <c r="M105" s="34"/>
      <c r="N105" s="34"/>
      <c r="O105" s="34"/>
      <c r="P105" s="34"/>
      <c r="Q105" s="34"/>
      <c r="R105" s="34"/>
      <c r="S105" s="28"/>
    </row>
    <row r="106" spans="1:19" x14ac:dyDescent="0.3">
      <c r="A106" s="31"/>
      <c r="B106" s="34"/>
      <c r="C106" s="34"/>
      <c r="D106" s="19">
        <v>19.747470855712891</v>
      </c>
      <c r="E106" s="37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28"/>
    </row>
    <row r="107" spans="1:19" x14ac:dyDescent="0.3">
      <c r="A107" s="32"/>
      <c r="B107" s="34"/>
      <c r="C107" s="35"/>
      <c r="D107" s="20">
        <v>19.732166290283203</v>
      </c>
      <c r="E107" s="38"/>
      <c r="F107" s="34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43"/>
    </row>
    <row r="108" spans="1:19" x14ac:dyDescent="0.3">
      <c r="A108" s="30" t="s">
        <v>55</v>
      </c>
      <c r="B108" s="34"/>
      <c r="C108" s="33" t="s">
        <v>52</v>
      </c>
      <c r="D108" s="27">
        <v>24.130971908569336</v>
      </c>
      <c r="E108" s="36">
        <f>AVERAGE(D108:D110)</f>
        <v>24.168577829996746</v>
      </c>
      <c r="F108" s="34"/>
      <c r="G108" s="33">
        <f>F99-E108</f>
        <v>-4.3194821675618513</v>
      </c>
      <c r="H108" s="33">
        <f>2^G108</f>
        <v>5.008484128058352E-2</v>
      </c>
      <c r="I108" s="33">
        <f>H90</f>
        <v>8.5468963909754767E-2</v>
      </c>
      <c r="J108" s="33">
        <f>H108/I108</f>
        <v>0.58600033262913143</v>
      </c>
      <c r="K108" s="33">
        <f>LOG(J108,2)</f>
        <v>-0.771026611328129</v>
      </c>
      <c r="L108" s="34">
        <f>GEOMEAN(J108:J116)</f>
        <v>0.78861579712999141</v>
      </c>
      <c r="M108" s="34">
        <f>LOG(L108,2)</f>
        <v>-0.34260548485650183</v>
      </c>
      <c r="N108" s="34">
        <f>_xlfn.STDEV.P(K108:K116)</f>
        <v>0.38843095524366167</v>
      </c>
      <c r="O108" s="34">
        <f>N108/SQRT(3)</f>
        <v>0.22426071657151156</v>
      </c>
      <c r="P108" s="34">
        <f>2^(M108-O108)</f>
        <v>0.67508159814530633</v>
      </c>
      <c r="Q108" s="34">
        <f>2^(M108+O108)</f>
        <v>0.92124400545296625</v>
      </c>
      <c r="R108" s="34">
        <f>L108-P108</f>
        <v>0.11353419898468509</v>
      </c>
      <c r="S108" s="28">
        <f>Q108-L108</f>
        <v>0.13262820832297484</v>
      </c>
    </row>
    <row r="109" spans="1:19" x14ac:dyDescent="0.3">
      <c r="A109" s="31"/>
      <c r="B109" s="34"/>
      <c r="C109" s="34"/>
      <c r="D109" s="26">
        <v>24.132951736450195</v>
      </c>
      <c r="E109" s="37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8"/>
    </row>
    <row r="110" spans="1:19" x14ac:dyDescent="0.3">
      <c r="A110" s="32"/>
      <c r="B110" s="34"/>
      <c r="C110" s="35"/>
      <c r="D110" s="25">
        <v>24.241809844970703</v>
      </c>
      <c r="E110" s="38"/>
      <c r="F110" s="34"/>
      <c r="G110" s="35"/>
      <c r="H110" s="35"/>
      <c r="I110" s="35"/>
      <c r="J110" s="35"/>
      <c r="K110" s="35"/>
      <c r="L110" s="34"/>
      <c r="M110" s="34"/>
      <c r="N110" s="34"/>
      <c r="O110" s="34"/>
      <c r="P110" s="34"/>
      <c r="Q110" s="34"/>
      <c r="R110" s="34"/>
      <c r="S110" s="28"/>
    </row>
    <row r="111" spans="1:19" x14ac:dyDescent="0.3">
      <c r="A111" s="30" t="s">
        <v>54</v>
      </c>
      <c r="B111" s="34"/>
      <c r="C111" s="33" t="s">
        <v>52</v>
      </c>
      <c r="D111" s="21">
        <v>20.61370849609375</v>
      </c>
      <c r="E111" s="36">
        <f>AVERAGE(D111:D113)</f>
        <v>20.636358896891277</v>
      </c>
      <c r="F111" s="34"/>
      <c r="G111" s="33">
        <f>F99-E111</f>
        <v>-0.78726323445638258</v>
      </c>
      <c r="H111" s="33">
        <f>2^G111</f>
        <v>0.57944224114679177</v>
      </c>
      <c r="I111" s="33">
        <f>H93</f>
        <v>0.77856478372087412</v>
      </c>
      <c r="J111" s="33">
        <f>H111/I111</f>
        <v>0.74424409280054149</v>
      </c>
      <c r="K111" s="33">
        <f>LOG(J111,2)</f>
        <v>-0.42615222930908381</v>
      </c>
      <c r="L111" s="34"/>
      <c r="M111" s="34"/>
      <c r="N111" s="34"/>
      <c r="O111" s="34"/>
      <c r="P111" s="34"/>
      <c r="Q111" s="34"/>
      <c r="R111" s="34"/>
      <c r="S111" s="28"/>
    </row>
    <row r="112" spans="1:19" x14ac:dyDescent="0.3">
      <c r="A112" s="31"/>
      <c r="B112" s="34"/>
      <c r="C112" s="34"/>
      <c r="D112" s="19">
        <v>20.650358200073242</v>
      </c>
      <c r="E112" s="37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28"/>
    </row>
    <row r="113" spans="1:19" x14ac:dyDescent="0.3">
      <c r="A113" s="32"/>
      <c r="B113" s="34"/>
      <c r="C113" s="35"/>
      <c r="D113" s="20">
        <v>20.645009994506836</v>
      </c>
      <c r="E113" s="38"/>
      <c r="F113" s="34"/>
      <c r="G113" s="35"/>
      <c r="H113" s="35"/>
      <c r="I113" s="35"/>
      <c r="J113" s="35"/>
      <c r="K113" s="35"/>
      <c r="L113" s="34"/>
      <c r="M113" s="34"/>
      <c r="N113" s="34"/>
      <c r="O113" s="34"/>
      <c r="P113" s="34"/>
      <c r="Q113" s="34"/>
      <c r="R113" s="34"/>
      <c r="S113" s="28"/>
    </row>
    <row r="114" spans="1:19" x14ac:dyDescent="0.3">
      <c r="A114" s="31" t="s">
        <v>53</v>
      </c>
      <c r="B114" s="34"/>
      <c r="C114" s="34" t="s">
        <v>52</v>
      </c>
      <c r="D114" s="19">
        <v>20.642105102539063</v>
      </c>
      <c r="E114" s="34">
        <f>AVERAGE(D114:D116)</f>
        <v>20.623783111572266</v>
      </c>
      <c r="F114" s="34"/>
      <c r="G114" s="34">
        <f>F99-E114</f>
        <v>-0.77468744913737098</v>
      </c>
      <c r="H114" s="34">
        <f>2^G114</f>
        <v>0.58451524213817274</v>
      </c>
      <c r="I114" s="34">
        <f>H96</f>
        <v>0.51977176273297854</v>
      </c>
      <c r="J114" s="34">
        <f>H114/I114</f>
        <v>1.1245613633660487</v>
      </c>
      <c r="K114" s="34">
        <f>LOG(J114,2)</f>
        <v>0.16936238606770726</v>
      </c>
      <c r="L114" s="34"/>
      <c r="M114" s="34"/>
      <c r="N114" s="34"/>
      <c r="O114" s="34"/>
      <c r="P114" s="34"/>
      <c r="Q114" s="34"/>
      <c r="R114" s="34"/>
      <c r="S114" s="28"/>
    </row>
    <row r="115" spans="1:19" x14ac:dyDescent="0.3">
      <c r="A115" s="31"/>
      <c r="B115" s="34"/>
      <c r="C115" s="34"/>
      <c r="D115" s="19">
        <v>20.600475311279297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28"/>
    </row>
    <row r="116" spans="1:19" ht="15" thickBot="1" x14ac:dyDescent="0.35">
      <c r="A116" s="40"/>
      <c r="B116" s="39"/>
      <c r="C116" s="39"/>
      <c r="D116" s="22">
        <v>20.628768920898438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29"/>
    </row>
    <row r="118" spans="1:19" ht="15" thickBot="1" x14ac:dyDescent="0.35"/>
    <row r="119" spans="1:19" ht="15" thickBot="1" x14ac:dyDescent="0.35">
      <c r="A119" s="4" t="s">
        <v>25</v>
      </c>
      <c r="B119" s="6" t="s">
        <v>28</v>
      </c>
      <c r="C119" s="6" t="s">
        <v>24</v>
      </c>
      <c r="D119" s="6" t="s">
        <v>23</v>
      </c>
      <c r="E119" s="6" t="s">
        <v>22</v>
      </c>
      <c r="F119" s="6" t="s">
        <v>21</v>
      </c>
      <c r="G119" s="6" t="s">
        <v>20</v>
      </c>
      <c r="H119" s="6" t="s">
        <v>19</v>
      </c>
      <c r="I119" s="6" t="s">
        <v>18</v>
      </c>
      <c r="J119" s="6" t="s">
        <v>17</v>
      </c>
      <c r="K119" s="13" t="s">
        <v>16</v>
      </c>
      <c r="L119" s="13" t="s">
        <v>15</v>
      </c>
      <c r="M119" s="13" t="s">
        <v>14</v>
      </c>
      <c r="N119" s="13" t="s">
        <v>13</v>
      </c>
      <c r="O119" s="13" t="s">
        <v>12</v>
      </c>
      <c r="P119" s="13" t="s">
        <v>11</v>
      </c>
      <c r="Q119" s="13" t="s">
        <v>10</v>
      </c>
      <c r="R119" s="13" t="s">
        <v>9</v>
      </c>
      <c r="S119" s="12" t="s">
        <v>8</v>
      </c>
    </row>
    <row r="120" spans="1:19" x14ac:dyDescent="0.3">
      <c r="A120" s="44" t="s">
        <v>6</v>
      </c>
      <c r="B120" s="41" t="s">
        <v>33</v>
      </c>
      <c r="C120" s="41" t="s">
        <v>7</v>
      </c>
      <c r="D120" s="18">
        <v>14.212437629699707</v>
      </c>
      <c r="E120" s="45">
        <f>AVERAGE(D120:D122)</f>
        <v>14.155002593994141</v>
      </c>
      <c r="F120" s="41">
        <f>AVERAGE(E120:E126)</f>
        <v>15.312245474921331</v>
      </c>
      <c r="G120" s="41">
        <f>F120-E120</f>
        <v>1.1572428809271909</v>
      </c>
      <c r="H120" s="41">
        <f>2^G120</f>
        <v>2.2303078831564274</v>
      </c>
      <c r="I120" s="41"/>
      <c r="J120" s="46"/>
      <c r="K120" s="46"/>
      <c r="L120" s="46"/>
      <c r="M120" s="46"/>
      <c r="N120" s="46"/>
      <c r="O120" s="46"/>
      <c r="P120" s="46"/>
      <c r="Q120" s="46"/>
      <c r="R120" s="46"/>
      <c r="S120" s="47"/>
    </row>
    <row r="121" spans="1:19" x14ac:dyDescent="0.3">
      <c r="A121" s="31"/>
      <c r="B121" s="34"/>
      <c r="C121" s="34"/>
      <c r="D121" s="19">
        <v>13.99774169921875</v>
      </c>
      <c r="E121" s="37"/>
      <c r="F121" s="34"/>
      <c r="G121" s="34"/>
      <c r="H121" s="34"/>
      <c r="I121" s="34"/>
      <c r="J121" s="48"/>
      <c r="K121" s="48"/>
      <c r="L121" s="48"/>
      <c r="M121" s="48"/>
      <c r="N121" s="48"/>
      <c r="O121" s="48"/>
      <c r="P121" s="48"/>
      <c r="Q121" s="48"/>
      <c r="R121" s="48"/>
      <c r="S121" s="49"/>
    </row>
    <row r="122" spans="1:19" x14ac:dyDescent="0.3">
      <c r="A122" s="32"/>
      <c r="B122" s="34"/>
      <c r="C122" s="35"/>
      <c r="D122" s="20">
        <v>14.254828453063965</v>
      </c>
      <c r="E122" s="38"/>
      <c r="F122" s="34"/>
      <c r="G122" s="35"/>
      <c r="H122" s="35"/>
      <c r="I122" s="34"/>
      <c r="J122" s="48"/>
      <c r="K122" s="48"/>
      <c r="L122" s="48"/>
      <c r="M122" s="48"/>
      <c r="N122" s="48"/>
      <c r="O122" s="48"/>
      <c r="P122" s="48"/>
      <c r="Q122" s="48"/>
      <c r="R122" s="48"/>
      <c r="S122" s="49"/>
    </row>
    <row r="123" spans="1:19" x14ac:dyDescent="0.3">
      <c r="A123" s="30" t="s">
        <v>5</v>
      </c>
      <c r="B123" s="34"/>
      <c r="C123" s="33" t="s">
        <v>7</v>
      </c>
      <c r="D123" s="21">
        <v>15.534127235412598</v>
      </c>
      <c r="E123" s="36">
        <f>AVERAGE(D123:D125)</f>
        <v>15.563887278238932</v>
      </c>
      <c r="F123" s="34"/>
      <c r="G123" s="33">
        <f>F120-E123</f>
        <v>-0.25164180331760022</v>
      </c>
      <c r="H123" s="33">
        <f>2^G123</f>
        <v>0.83994000990014883</v>
      </c>
      <c r="I123" s="34"/>
      <c r="J123" s="48"/>
      <c r="K123" s="48"/>
      <c r="L123" s="48"/>
      <c r="M123" s="48"/>
      <c r="N123" s="48"/>
      <c r="O123" s="48"/>
      <c r="P123" s="48"/>
      <c r="Q123" s="48"/>
      <c r="R123" s="48"/>
      <c r="S123" s="49"/>
    </row>
    <row r="124" spans="1:19" x14ac:dyDescent="0.3">
      <c r="A124" s="31"/>
      <c r="B124" s="34"/>
      <c r="C124" s="34"/>
      <c r="D124" s="19">
        <v>15.589051246643066</v>
      </c>
      <c r="E124" s="37"/>
      <c r="F124" s="34"/>
      <c r="G124" s="34"/>
      <c r="H124" s="34"/>
      <c r="I124" s="34"/>
      <c r="J124" s="48"/>
      <c r="K124" s="48"/>
      <c r="L124" s="48"/>
      <c r="M124" s="48"/>
      <c r="N124" s="48"/>
      <c r="O124" s="48"/>
      <c r="P124" s="48"/>
      <c r="Q124" s="48"/>
      <c r="R124" s="48"/>
      <c r="S124" s="49"/>
    </row>
    <row r="125" spans="1:19" x14ac:dyDescent="0.3">
      <c r="A125" s="32"/>
      <c r="B125" s="34"/>
      <c r="C125" s="35"/>
      <c r="D125" s="20">
        <v>15.568483352661133</v>
      </c>
      <c r="E125" s="38"/>
      <c r="F125" s="34"/>
      <c r="G125" s="35"/>
      <c r="H125" s="35"/>
      <c r="I125" s="34"/>
      <c r="J125" s="48"/>
      <c r="K125" s="48"/>
      <c r="L125" s="48"/>
      <c r="M125" s="48"/>
      <c r="N125" s="48"/>
      <c r="O125" s="48"/>
      <c r="P125" s="48"/>
      <c r="Q125" s="48"/>
      <c r="R125" s="48"/>
      <c r="S125" s="49"/>
    </row>
    <row r="126" spans="1:19" x14ac:dyDescent="0.3">
      <c r="A126" s="30" t="s">
        <v>4</v>
      </c>
      <c r="B126" s="34"/>
      <c r="C126" s="33" t="s">
        <v>7</v>
      </c>
      <c r="D126" s="21">
        <v>16.165821075439453</v>
      </c>
      <c r="E126" s="34">
        <f>AVERAGE(D126:D128)</f>
        <v>16.217846552530926</v>
      </c>
      <c r="F126" s="34"/>
      <c r="G126" s="33">
        <f>F120-E126</f>
        <v>-0.90560107760959418</v>
      </c>
      <c r="H126" s="33">
        <f>2^G126</f>
        <v>0.53381025351814837</v>
      </c>
      <c r="I126" s="34"/>
      <c r="J126" s="48"/>
      <c r="K126" s="48"/>
      <c r="L126" s="48"/>
      <c r="M126" s="48"/>
      <c r="N126" s="48"/>
      <c r="O126" s="48"/>
      <c r="P126" s="48"/>
      <c r="Q126" s="48"/>
      <c r="R126" s="48"/>
      <c r="S126" s="49"/>
    </row>
    <row r="127" spans="1:19" x14ac:dyDescent="0.3">
      <c r="A127" s="31"/>
      <c r="B127" s="34"/>
      <c r="C127" s="34"/>
      <c r="D127" s="19">
        <v>16.267192840576172</v>
      </c>
      <c r="E127" s="34"/>
      <c r="F127" s="34"/>
      <c r="G127" s="34"/>
      <c r="H127" s="34"/>
      <c r="I127" s="34"/>
      <c r="J127" s="48"/>
      <c r="K127" s="48"/>
      <c r="L127" s="48"/>
      <c r="M127" s="48"/>
      <c r="N127" s="48"/>
      <c r="O127" s="48"/>
      <c r="P127" s="48"/>
      <c r="Q127" s="48"/>
      <c r="R127" s="48"/>
      <c r="S127" s="49"/>
    </row>
    <row r="128" spans="1:19" x14ac:dyDescent="0.3">
      <c r="A128" s="32"/>
      <c r="B128" s="34"/>
      <c r="C128" s="35"/>
      <c r="D128" s="20">
        <v>16.220525741577148</v>
      </c>
      <c r="E128" s="35"/>
      <c r="F128" s="34"/>
      <c r="G128" s="35"/>
      <c r="H128" s="35"/>
      <c r="I128" s="34"/>
      <c r="J128" s="48"/>
      <c r="K128" s="48"/>
      <c r="L128" s="48"/>
      <c r="M128" s="48"/>
      <c r="N128" s="48"/>
      <c r="O128" s="48"/>
      <c r="P128" s="48"/>
      <c r="Q128" s="48"/>
      <c r="R128" s="48"/>
      <c r="S128" s="49"/>
    </row>
    <row r="129" spans="1:19" x14ac:dyDescent="0.3">
      <c r="A129" s="30" t="s">
        <v>55</v>
      </c>
      <c r="B129" s="34"/>
      <c r="C129" s="33" t="s">
        <v>7</v>
      </c>
      <c r="D129" s="27">
        <v>19.307096481323242</v>
      </c>
      <c r="E129" s="36">
        <f>AVERAGE(D129:D131)</f>
        <v>19.345545450846355</v>
      </c>
      <c r="F129" s="34"/>
      <c r="G129" s="33">
        <f>F120-E129</f>
        <v>-4.0332999759250239</v>
      </c>
      <c r="H129" s="33">
        <f>2^G129</f>
        <v>6.1073910136940093E-2</v>
      </c>
      <c r="I129" s="34"/>
      <c r="J129" s="48"/>
      <c r="K129" s="48"/>
      <c r="L129" s="48"/>
      <c r="M129" s="48"/>
      <c r="N129" s="48"/>
      <c r="O129" s="48"/>
      <c r="P129" s="48"/>
      <c r="Q129" s="48"/>
      <c r="R129" s="48"/>
      <c r="S129" s="49"/>
    </row>
    <row r="130" spans="1:19" x14ac:dyDescent="0.3">
      <c r="A130" s="31"/>
      <c r="B130" s="34"/>
      <c r="C130" s="34"/>
      <c r="D130" s="26">
        <v>19.362113952636719</v>
      </c>
      <c r="E130" s="37"/>
      <c r="F130" s="34"/>
      <c r="G130" s="34"/>
      <c r="H130" s="34"/>
      <c r="I130" s="34"/>
      <c r="J130" s="48"/>
      <c r="K130" s="48"/>
      <c r="L130" s="48"/>
      <c r="M130" s="48"/>
      <c r="N130" s="48"/>
      <c r="O130" s="48"/>
      <c r="P130" s="48"/>
      <c r="Q130" s="48"/>
      <c r="R130" s="48"/>
      <c r="S130" s="49"/>
    </row>
    <row r="131" spans="1:19" x14ac:dyDescent="0.3">
      <c r="A131" s="32"/>
      <c r="B131" s="34"/>
      <c r="C131" s="35"/>
      <c r="D131" s="25">
        <v>19.367425918579102</v>
      </c>
      <c r="E131" s="38"/>
      <c r="F131" s="34"/>
      <c r="G131" s="35"/>
      <c r="H131" s="35"/>
      <c r="I131" s="34"/>
      <c r="J131" s="48"/>
      <c r="K131" s="48"/>
      <c r="L131" s="48"/>
      <c r="M131" s="48"/>
      <c r="N131" s="48"/>
      <c r="O131" s="48"/>
      <c r="P131" s="48"/>
      <c r="Q131" s="48"/>
      <c r="R131" s="48"/>
      <c r="S131" s="49"/>
    </row>
    <row r="132" spans="1:19" x14ac:dyDescent="0.3">
      <c r="A132" s="30" t="s">
        <v>54</v>
      </c>
      <c r="B132" s="34"/>
      <c r="C132" s="33" t="s">
        <v>7</v>
      </c>
      <c r="D132" s="21">
        <v>16.371471405029297</v>
      </c>
      <c r="E132" s="36">
        <f>AVERAGE(D132:D134)</f>
        <v>16.422385533650715</v>
      </c>
      <c r="F132" s="34"/>
      <c r="G132" s="33">
        <f>F120-E132</f>
        <v>-1.1101400587293835</v>
      </c>
      <c r="H132" s="33">
        <f>2^G132</f>
        <v>0.46324905593532972</v>
      </c>
      <c r="I132" s="34"/>
      <c r="J132" s="48"/>
      <c r="K132" s="48"/>
      <c r="L132" s="48"/>
      <c r="M132" s="48"/>
      <c r="N132" s="48"/>
      <c r="O132" s="48"/>
      <c r="P132" s="48"/>
      <c r="Q132" s="48"/>
      <c r="R132" s="48"/>
      <c r="S132" s="49"/>
    </row>
    <row r="133" spans="1:19" x14ac:dyDescent="0.3">
      <c r="A133" s="31"/>
      <c r="B133" s="34"/>
      <c r="C133" s="34"/>
      <c r="D133" s="19">
        <v>16.45789909362793</v>
      </c>
      <c r="E133" s="37"/>
      <c r="F133" s="34"/>
      <c r="G133" s="34"/>
      <c r="H133" s="34"/>
      <c r="I133" s="34"/>
      <c r="J133" s="48"/>
      <c r="K133" s="48"/>
      <c r="L133" s="48"/>
      <c r="M133" s="48"/>
      <c r="N133" s="48"/>
      <c r="O133" s="48"/>
      <c r="P133" s="48"/>
      <c r="Q133" s="48"/>
      <c r="R133" s="48"/>
      <c r="S133" s="49"/>
    </row>
    <row r="134" spans="1:19" x14ac:dyDescent="0.3">
      <c r="A134" s="32"/>
      <c r="B134" s="34"/>
      <c r="C134" s="35"/>
      <c r="D134" s="20">
        <v>16.437786102294922</v>
      </c>
      <c r="E134" s="38"/>
      <c r="F134" s="34"/>
      <c r="G134" s="35"/>
      <c r="H134" s="35"/>
      <c r="I134" s="34"/>
      <c r="J134" s="48"/>
      <c r="K134" s="48"/>
      <c r="L134" s="48"/>
      <c r="M134" s="48"/>
      <c r="N134" s="48"/>
      <c r="O134" s="48"/>
      <c r="P134" s="48"/>
      <c r="Q134" s="48"/>
      <c r="R134" s="48"/>
      <c r="S134" s="49"/>
    </row>
    <row r="135" spans="1:19" x14ac:dyDescent="0.3">
      <c r="A135" s="31" t="s">
        <v>53</v>
      </c>
      <c r="B135" s="34"/>
      <c r="C135" s="34" t="s">
        <v>7</v>
      </c>
      <c r="D135" s="19">
        <v>16.111442565917969</v>
      </c>
      <c r="E135" s="34">
        <f>AVERAGE(D135:D137)</f>
        <v>16.118911743164063</v>
      </c>
      <c r="F135" s="34"/>
      <c r="G135" s="34">
        <f>F120-E135</f>
        <v>-0.80666626824273102</v>
      </c>
      <c r="H135" s="34">
        <f>2^G135</f>
        <v>0.57170140136816483</v>
      </c>
      <c r="I135" s="34"/>
      <c r="J135" s="48"/>
      <c r="K135" s="48"/>
      <c r="L135" s="48"/>
      <c r="M135" s="48"/>
      <c r="N135" s="48"/>
      <c r="O135" s="48"/>
      <c r="P135" s="48"/>
      <c r="Q135" s="48"/>
      <c r="R135" s="48"/>
      <c r="S135" s="49"/>
    </row>
    <row r="136" spans="1:19" x14ac:dyDescent="0.3">
      <c r="A136" s="31"/>
      <c r="B136" s="34"/>
      <c r="C136" s="34"/>
      <c r="D136" s="19">
        <v>16.126371383666992</v>
      </c>
      <c r="E136" s="34"/>
      <c r="F136" s="34"/>
      <c r="G136" s="34"/>
      <c r="H136" s="34"/>
      <c r="I136" s="34"/>
      <c r="J136" s="48"/>
      <c r="K136" s="48"/>
      <c r="L136" s="48"/>
      <c r="M136" s="48"/>
      <c r="N136" s="48"/>
      <c r="O136" s="48"/>
      <c r="P136" s="48"/>
      <c r="Q136" s="48"/>
      <c r="R136" s="48"/>
      <c r="S136" s="49"/>
    </row>
    <row r="137" spans="1:19" ht="15" thickBot="1" x14ac:dyDescent="0.35">
      <c r="A137" s="40"/>
      <c r="B137" s="39"/>
      <c r="C137" s="39"/>
      <c r="D137" s="22">
        <v>16.118921279907227</v>
      </c>
      <c r="E137" s="39"/>
      <c r="F137" s="39"/>
      <c r="G137" s="39"/>
      <c r="H137" s="39"/>
      <c r="I137" s="39"/>
      <c r="J137" s="50"/>
      <c r="K137" s="50"/>
      <c r="L137" s="50"/>
      <c r="M137" s="50"/>
      <c r="N137" s="50"/>
      <c r="O137" s="50"/>
      <c r="P137" s="50"/>
      <c r="Q137" s="50"/>
      <c r="R137" s="50"/>
      <c r="S137" s="51"/>
    </row>
    <row r="138" spans="1:19" x14ac:dyDescent="0.3">
      <c r="A138" s="44" t="s">
        <v>6</v>
      </c>
      <c r="B138" s="34" t="s">
        <v>34</v>
      </c>
      <c r="C138" s="41" t="s">
        <v>52</v>
      </c>
      <c r="D138" s="18">
        <v>19.446926116943359</v>
      </c>
      <c r="E138" s="45">
        <f>AVERAGE(D138:D140)</f>
        <v>19.43358039855957</v>
      </c>
      <c r="F138" s="34">
        <f>AVERAGE(E138:E144)</f>
        <v>19.880052778455948</v>
      </c>
      <c r="G138" s="41">
        <f>F138-E138</f>
        <v>0.44647237989637745</v>
      </c>
      <c r="H138" s="41">
        <f>2^G138</f>
        <v>1.3627041501765209</v>
      </c>
      <c r="I138" s="41">
        <f>H120</f>
        <v>2.2303078831564274</v>
      </c>
      <c r="J138" s="41">
        <f>H138/I138</f>
        <v>0.61099373789055689</v>
      </c>
      <c r="K138" s="41">
        <f>LOG(J138,2)</f>
        <v>-0.7107705010308133</v>
      </c>
      <c r="L138" s="41">
        <f>GEOMEAN(J138:J146)</f>
        <v>1.0000000000000018</v>
      </c>
      <c r="M138" s="41">
        <f>LOG(L138,2)</f>
        <v>2.5627412030519321E-15</v>
      </c>
      <c r="N138" s="41">
        <f>_xlfn.STDEV.P(K138:K146)</f>
        <v>0.79895681606882196</v>
      </c>
      <c r="O138" s="41">
        <f>N138/SQRT(3)</f>
        <v>0.46127793282822072</v>
      </c>
      <c r="P138" s="41">
        <f>2^(M138-O138)</f>
        <v>0.72634258260167872</v>
      </c>
      <c r="Q138" s="41">
        <f>2^(M138+O138)</f>
        <v>1.3767608067506028</v>
      </c>
      <c r="R138" s="41">
        <f>L138-P138</f>
        <v>0.27365741739832306</v>
      </c>
      <c r="S138" s="42">
        <f>Q138-L138</f>
        <v>0.37676080675060097</v>
      </c>
    </row>
    <row r="139" spans="1:19" x14ac:dyDescent="0.3">
      <c r="A139" s="31"/>
      <c r="B139" s="34"/>
      <c r="C139" s="34"/>
      <c r="D139" s="19">
        <v>19.402797698974609</v>
      </c>
      <c r="E139" s="37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28"/>
    </row>
    <row r="140" spans="1:19" x14ac:dyDescent="0.3">
      <c r="A140" s="32"/>
      <c r="B140" s="34"/>
      <c r="C140" s="35"/>
      <c r="D140" s="20">
        <v>19.451017379760742</v>
      </c>
      <c r="E140" s="38"/>
      <c r="F140" s="34"/>
      <c r="G140" s="35"/>
      <c r="H140" s="35"/>
      <c r="I140" s="35"/>
      <c r="J140" s="35"/>
      <c r="K140" s="35"/>
      <c r="L140" s="34"/>
      <c r="M140" s="34"/>
      <c r="N140" s="34"/>
      <c r="O140" s="34"/>
      <c r="P140" s="34"/>
      <c r="Q140" s="34"/>
      <c r="R140" s="34"/>
      <c r="S140" s="28"/>
    </row>
    <row r="141" spans="1:19" x14ac:dyDescent="0.3">
      <c r="A141" s="30" t="s">
        <v>5</v>
      </c>
      <c r="B141" s="34"/>
      <c r="C141" s="33" t="s">
        <v>52</v>
      </c>
      <c r="D141" s="21">
        <v>20.538562774658203</v>
      </c>
      <c r="E141" s="37">
        <f>AVERAGE(D141:D143)</f>
        <v>20.536968231201172</v>
      </c>
      <c r="F141" s="34"/>
      <c r="G141" s="33">
        <f>F138-E141</f>
        <v>-0.65691545274522412</v>
      </c>
      <c r="H141" s="33">
        <f>2^G141</f>
        <v>0.63423286696098258</v>
      </c>
      <c r="I141" s="33">
        <f>H123</f>
        <v>0.83994000990014883</v>
      </c>
      <c r="J141" s="33">
        <f>H141/I141</f>
        <v>0.75509305365317636</v>
      </c>
      <c r="K141" s="33">
        <f>LOG(J141,2)</f>
        <v>-0.40527364942762362</v>
      </c>
      <c r="L141" s="34"/>
      <c r="M141" s="34"/>
      <c r="N141" s="34"/>
      <c r="O141" s="34"/>
      <c r="P141" s="34"/>
      <c r="Q141" s="34"/>
      <c r="R141" s="34"/>
      <c r="S141" s="28"/>
    </row>
    <row r="142" spans="1:19" x14ac:dyDescent="0.3">
      <c r="A142" s="31"/>
      <c r="B142" s="34"/>
      <c r="C142" s="34"/>
      <c r="D142" s="19">
        <v>20.524965286254883</v>
      </c>
      <c r="E142" s="37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28"/>
    </row>
    <row r="143" spans="1:19" x14ac:dyDescent="0.3">
      <c r="A143" s="32"/>
      <c r="B143" s="34"/>
      <c r="C143" s="35"/>
      <c r="D143" s="20">
        <v>20.54737663269043</v>
      </c>
      <c r="E143" s="38"/>
      <c r="F143" s="34"/>
      <c r="G143" s="35"/>
      <c r="H143" s="35"/>
      <c r="I143" s="35"/>
      <c r="J143" s="35"/>
      <c r="K143" s="35"/>
      <c r="L143" s="34"/>
      <c r="M143" s="34"/>
      <c r="N143" s="34"/>
      <c r="O143" s="34"/>
      <c r="P143" s="34"/>
      <c r="Q143" s="34"/>
      <c r="R143" s="34"/>
      <c r="S143" s="28"/>
    </row>
    <row r="144" spans="1:19" x14ac:dyDescent="0.3">
      <c r="A144" s="30" t="s">
        <v>4</v>
      </c>
      <c r="B144" s="34"/>
      <c r="C144" s="33" t="s">
        <v>52</v>
      </c>
      <c r="D144" s="21">
        <v>19.637826919555664</v>
      </c>
      <c r="E144" s="34">
        <f>AVERAGE(D144:D146)</f>
        <v>19.669609705607098</v>
      </c>
      <c r="F144" s="34"/>
      <c r="G144" s="33">
        <f>F138-E144</f>
        <v>0.21044307284885022</v>
      </c>
      <c r="H144" s="33">
        <f>2^G144</f>
        <v>1.1570434743998852</v>
      </c>
      <c r="I144" s="33">
        <f>H126</f>
        <v>0.53381025351814837</v>
      </c>
      <c r="J144" s="33">
        <f>H144/I144</f>
        <v>2.1675182647284017</v>
      </c>
      <c r="K144" s="33">
        <f>LOG(J144,2)</f>
        <v>1.1160441504584442</v>
      </c>
      <c r="L144" s="34"/>
      <c r="M144" s="34"/>
      <c r="N144" s="34"/>
      <c r="O144" s="34"/>
      <c r="P144" s="34"/>
      <c r="Q144" s="34"/>
      <c r="R144" s="34"/>
      <c r="S144" s="28"/>
    </row>
    <row r="145" spans="1:19" x14ac:dyDescent="0.3">
      <c r="A145" s="31"/>
      <c r="B145" s="34"/>
      <c r="C145" s="34"/>
      <c r="D145" s="19">
        <v>19.675878524780273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28"/>
    </row>
    <row r="146" spans="1:19" x14ac:dyDescent="0.3">
      <c r="A146" s="32"/>
      <c r="B146" s="34"/>
      <c r="C146" s="35"/>
      <c r="D146" s="20">
        <v>19.695123672485352</v>
      </c>
      <c r="E146" s="35"/>
      <c r="F146" s="34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43"/>
    </row>
    <row r="147" spans="1:19" x14ac:dyDescent="0.3">
      <c r="A147" s="30" t="s">
        <v>55</v>
      </c>
      <c r="B147" s="34"/>
      <c r="C147" s="33" t="s">
        <v>52</v>
      </c>
      <c r="D147" s="27">
        <v>25.165569305419922</v>
      </c>
      <c r="E147" s="36">
        <f>AVERAGE(D147:D149)</f>
        <v>25.209369023640949</v>
      </c>
      <c r="F147" s="34"/>
      <c r="G147" s="33">
        <f>F138-E147</f>
        <v>-5.3293162451850016</v>
      </c>
      <c r="H147" s="33">
        <f>2^G147</f>
        <v>2.4872300370098261E-2</v>
      </c>
      <c r="I147" s="33">
        <f>H129</f>
        <v>6.1073910136940093E-2</v>
      </c>
      <c r="J147" s="33">
        <f>H147/I147</f>
        <v>0.40724918896349555</v>
      </c>
      <c r="K147" s="33">
        <f>LOG(J147,2)</f>
        <v>-1.2960162692599777</v>
      </c>
      <c r="L147" s="34">
        <f>GEOMEAN(J147:J155)</f>
        <v>0.78157075281939248</v>
      </c>
      <c r="M147" s="34">
        <f>LOG(L147,2)</f>
        <v>-0.3555516137017119</v>
      </c>
      <c r="N147" s="34">
        <f>_xlfn.STDEV.P(K147:K155)</f>
        <v>0.66763932742618382</v>
      </c>
      <c r="O147" s="34">
        <f>N147/SQRT(3)</f>
        <v>0.38546174541108796</v>
      </c>
      <c r="P147" s="34">
        <f>2^(M147-O147)</f>
        <v>0.5983189412572032</v>
      </c>
      <c r="Q147" s="34">
        <f>2^(M147+O147)</f>
        <v>1.0209485268494629</v>
      </c>
      <c r="R147" s="34">
        <f>L147-P147</f>
        <v>0.18325181156218928</v>
      </c>
      <c r="S147" s="28">
        <f>Q147-L147</f>
        <v>0.23937777403007043</v>
      </c>
    </row>
    <row r="148" spans="1:19" x14ac:dyDescent="0.3">
      <c r="A148" s="31"/>
      <c r="B148" s="34"/>
      <c r="C148" s="34"/>
      <c r="D148" s="26">
        <v>25.228256225585938</v>
      </c>
      <c r="E148" s="37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28"/>
    </row>
    <row r="149" spans="1:19" x14ac:dyDescent="0.3">
      <c r="A149" s="32"/>
      <c r="B149" s="34"/>
      <c r="C149" s="35"/>
      <c r="D149" s="25">
        <v>25.234281539916992</v>
      </c>
      <c r="E149" s="38"/>
      <c r="F149" s="34"/>
      <c r="G149" s="35"/>
      <c r="H149" s="35"/>
      <c r="I149" s="35"/>
      <c r="J149" s="35"/>
      <c r="K149" s="35"/>
      <c r="L149" s="34"/>
      <c r="M149" s="34"/>
      <c r="N149" s="34"/>
      <c r="O149" s="34"/>
      <c r="P149" s="34"/>
      <c r="Q149" s="34"/>
      <c r="R149" s="34"/>
      <c r="S149" s="28"/>
    </row>
    <row r="150" spans="1:19" x14ac:dyDescent="0.3">
      <c r="A150" s="30" t="s">
        <v>54</v>
      </c>
      <c r="B150" s="34"/>
      <c r="C150" s="33" t="s">
        <v>52</v>
      </c>
      <c r="D150" s="21">
        <v>20.925994873046875</v>
      </c>
      <c r="E150" s="36">
        <f>AVERAGE(D150:D152)</f>
        <v>20.948024749755859</v>
      </c>
      <c r="F150" s="34"/>
      <c r="G150" s="33">
        <f>F138-E150</f>
        <v>-1.0679719712999116</v>
      </c>
      <c r="H150" s="33">
        <f>2^G150</f>
        <v>0.4769890421337592</v>
      </c>
      <c r="I150" s="33">
        <f>H132</f>
        <v>0.46324905593532972</v>
      </c>
      <c r="J150" s="33">
        <f>H150/I150</f>
        <v>1.0296600414450658</v>
      </c>
      <c r="K150" s="33">
        <f>LOG(J150,2)</f>
        <v>4.2168087429471833E-2</v>
      </c>
      <c r="L150" s="34"/>
      <c r="M150" s="34"/>
      <c r="N150" s="34"/>
      <c r="O150" s="34"/>
      <c r="P150" s="34"/>
      <c r="Q150" s="34"/>
      <c r="R150" s="34"/>
      <c r="S150" s="28"/>
    </row>
    <row r="151" spans="1:19" x14ac:dyDescent="0.3">
      <c r="A151" s="31"/>
      <c r="B151" s="34"/>
      <c r="C151" s="34"/>
      <c r="D151" s="19">
        <v>20.957759857177734</v>
      </c>
      <c r="E151" s="37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28"/>
    </row>
    <row r="152" spans="1:19" x14ac:dyDescent="0.3">
      <c r="A152" s="32"/>
      <c r="B152" s="34"/>
      <c r="C152" s="35"/>
      <c r="D152" s="20">
        <v>20.960319519042969</v>
      </c>
      <c r="E152" s="38"/>
      <c r="F152" s="34"/>
      <c r="G152" s="35"/>
      <c r="H152" s="35"/>
      <c r="I152" s="35"/>
      <c r="J152" s="35"/>
      <c r="K152" s="35"/>
      <c r="L152" s="34"/>
      <c r="M152" s="34"/>
      <c r="N152" s="34"/>
      <c r="O152" s="34"/>
      <c r="P152" s="34"/>
      <c r="Q152" s="34"/>
      <c r="R152" s="34"/>
      <c r="S152" s="28"/>
    </row>
    <row r="153" spans="1:19" x14ac:dyDescent="0.3">
      <c r="A153" s="31" t="s">
        <v>53</v>
      </c>
      <c r="B153" s="34"/>
      <c r="C153" s="34" t="s">
        <v>52</v>
      </c>
      <c r="D153" s="19">
        <v>20.422582626342773</v>
      </c>
      <c r="E153" s="34">
        <f>AVERAGE(D153:D155)</f>
        <v>20.499525705973308</v>
      </c>
      <c r="F153" s="34"/>
      <c r="G153" s="34">
        <f>F138-E153</f>
        <v>-0.61947292751736072</v>
      </c>
      <c r="H153" s="34">
        <f>2^G153</f>
        <v>0.65090868648894629</v>
      </c>
      <c r="I153" s="34">
        <f>H135</f>
        <v>0.57170140136816483</v>
      </c>
      <c r="J153" s="34">
        <f>H153/I153</f>
        <v>1.1385465995556892</v>
      </c>
      <c r="K153" s="34">
        <f>LOG(J153,2)</f>
        <v>0.18719334072537017</v>
      </c>
      <c r="L153" s="34"/>
      <c r="M153" s="34"/>
      <c r="N153" s="34"/>
      <c r="O153" s="34"/>
      <c r="P153" s="34"/>
      <c r="Q153" s="34"/>
      <c r="R153" s="34"/>
      <c r="S153" s="28"/>
    </row>
    <row r="154" spans="1:19" x14ac:dyDescent="0.3">
      <c r="A154" s="31"/>
      <c r="B154" s="34"/>
      <c r="C154" s="34"/>
      <c r="D154" s="19">
        <v>20.570472717285156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28"/>
    </row>
    <row r="155" spans="1:19" ht="15" thickBot="1" x14ac:dyDescent="0.35">
      <c r="A155" s="40"/>
      <c r="B155" s="39"/>
      <c r="C155" s="39"/>
      <c r="D155" s="22">
        <v>20.505521774291992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29"/>
    </row>
    <row r="156" spans="1:19" ht="15" thickBot="1" x14ac:dyDescent="0.35">
      <c r="A156" s="1"/>
    </row>
    <row r="157" spans="1:19" ht="15" thickBot="1" x14ac:dyDescent="0.35">
      <c r="A157" s="4" t="s">
        <v>25</v>
      </c>
      <c r="B157" s="6" t="s">
        <v>28</v>
      </c>
      <c r="C157" s="6" t="s">
        <v>24</v>
      </c>
      <c r="D157" s="6" t="s">
        <v>23</v>
      </c>
      <c r="E157" s="6" t="s">
        <v>22</v>
      </c>
      <c r="F157" s="6" t="s">
        <v>21</v>
      </c>
      <c r="G157" s="6" t="s">
        <v>20</v>
      </c>
      <c r="H157" s="6" t="s">
        <v>19</v>
      </c>
      <c r="I157" s="6" t="s">
        <v>18</v>
      </c>
      <c r="J157" s="6" t="s">
        <v>17</v>
      </c>
      <c r="K157" s="13" t="s">
        <v>16</v>
      </c>
      <c r="L157" s="13" t="s">
        <v>15</v>
      </c>
      <c r="M157" s="13" t="s">
        <v>14</v>
      </c>
      <c r="N157" s="13" t="s">
        <v>13</v>
      </c>
      <c r="O157" s="13" t="s">
        <v>12</v>
      </c>
      <c r="P157" s="13" t="s">
        <v>11</v>
      </c>
      <c r="Q157" s="13" t="s">
        <v>10</v>
      </c>
      <c r="R157" s="13" t="s">
        <v>9</v>
      </c>
      <c r="S157" s="12" t="s">
        <v>8</v>
      </c>
    </row>
    <row r="158" spans="1:19" x14ac:dyDescent="0.3">
      <c r="A158" s="44" t="s">
        <v>6</v>
      </c>
      <c r="B158" s="41" t="s">
        <v>35</v>
      </c>
      <c r="C158" s="41" t="s">
        <v>7</v>
      </c>
      <c r="D158" s="18">
        <v>13.709598541259766</v>
      </c>
      <c r="E158" s="45">
        <f>AVERAGE(D158:D160)</f>
        <v>14.060589154561361</v>
      </c>
      <c r="F158" s="41">
        <f>AVERAGE(E158:E164)</f>
        <v>15.576712078518336</v>
      </c>
      <c r="G158" s="41">
        <f>F158-E158</f>
        <v>1.5161229239569742</v>
      </c>
      <c r="H158" s="41">
        <f>2^G158</f>
        <v>2.8602136651140206</v>
      </c>
      <c r="I158" s="41"/>
      <c r="J158" s="46"/>
      <c r="K158" s="46"/>
      <c r="L158" s="46"/>
      <c r="M158" s="46"/>
      <c r="N158" s="46"/>
      <c r="O158" s="46"/>
      <c r="P158" s="46"/>
      <c r="Q158" s="46"/>
      <c r="R158" s="46"/>
      <c r="S158" s="47"/>
    </row>
    <row r="159" spans="1:19" x14ac:dyDescent="0.3">
      <c r="A159" s="31"/>
      <c r="B159" s="34"/>
      <c r="C159" s="34"/>
      <c r="D159" s="19">
        <v>14.20610237121582</v>
      </c>
      <c r="E159" s="37"/>
      <c r="F159" s="34"/>
      <c r="G159" s="34"/>
      <c r="H159" s="34"/>
      <c r="I159" s="34"/>
      <c r="J159" s="48"/>
      <c r="K159" s="48"/>
      <c r="L159" s="48"/>
      <c r="M159" s="48"/>
      <c r="N159" s="48"/>
      <c r="O159" s="48"/>
      <c r="P159" s="48"/>
      <c r="Q159" s="48"/>
      <c r="R159" s="48"/>
      <c r="S159" s="49"/>
    </row>
    <row r="160" spans="1:19" x14ac:dyDescent="0.3">
      <c r="A160" s="32"/>
      <c r="B160" s="34"/>
      <c r="C160" s="35"/>
      <c r="D160" s="20">
        <v>14.266066551208496</v>
      </c>
      <c r="E160" s="38"/>
      <c r="F160" s="34"/>
      <c r="G160" s="35"/>
      <c r="H160" s="35"/>
      <c r="I160" s="34"/>
      <c r="J160" s="48"/>
      <c r="K160" s="48"/>
      <c r="L160" s="48"/>
      <c r="M160" s="48"/>
      <c r="N160" s="48"/>
      <c r="O160" s="48"/>
      <c r="P160" s="48"/>
      <c r="Q160" s="48"/>
      <c r="R160" s="48"/>
      <c r="S160" s="49"/>
    </row>
    <row r="161" spans="1:19" x14ac:dyDescent="0.3">
      <c r="A161" s="30" t="s">
        <v>5</v>
      </c>
      <c r="B161" s="34"/>
      <c r="C161" s="33" t="s">
        <v>7</v>
      </c>
      <c r="D161" s="21">
        <v>15.874526023864746</v>
      </c>
      <c r="E161" s="34">
        <f>AVERAGE(D161:D163)</f>
        <v>15.89840284983317</v>
      </c>
      <c r="F161" s="34"/>
      <c r="G161" s="33">
        <f>F158-E161</f>
        <v>-0.32169077131483448</v>
      </c>
      <c r="H161" s="33">
        <f>2^G161</f>
        <v>0.8001316109568577</v>
      </c>
      <c r="I161" s="34"/>
      <c r="J161" s="48"/>
      <c r="K161" s="48"/>
      <c r="L161" s="48"/>
      <c r="M161" s="48"/>
      <c r="N161" s="48"/>
      <c r="O161" s="48"/>
      <c r="P161" s="48"/>
      <c r="Q161" s="48"/>
      <c r="R161" s="48"/>
      <c r="S161" s="49"/>
    </row>
    <row r="162" spans="1:19" x14ac:dyDescent="0.3">
      <c r="A162" s="31"/>
      <c r="B162" s="34"/>
      <c r="C162" s="34"/>
      <c r="D162" s="19">
        <v>15.909332275390625</v>
      </c>
      <c r="E162" s="34"/>
      <c r="F162" s="34"/>
      <c r="G162" s="34"/>
      <c r="H162" s="34"/>
      <c r="I162" s="34"/>
      <c r="J162" s="48"/>
      <c r="K162" s="48"/>
      <c r="L162" s="48"/>
      <c r="M162" s="48"/>
      <c r="N162" s="48"/>
      <c r="O162" s="48"/>
      <c r="P162" s="48"/>
      <c r="Q162" s="48"/>
      <c r="R162" s="48"/>
      <c r="S162" s="49"/>
    </row>
    <row r="163" spans="1:19" x14ac:dyDescent="0.3">
      <c r="A163" s="32"/>
      <c r="B163" s="34"/>
      <c r="C163" s="35"/>
      <c r="D163" s="20">
        <v>15.911350250244141</v>
      </c>
      <c r="E163" s="35"/>
      <c r="F163" s="34"/>
      <c r="G163" s="35"/>
      <c r="H163" s="35"/>
      <c r="I163" s="34"/>
      <c r="J163" s="48"/>
      <c r="K163" s="48"/>
      <c r="L163" s="48"/>
      <c r="M163" s="48"/>
      <c r="N163" s="48"/>
      <c r="O163" s="48"/>
      <c r="P163" s="48"/>
      <c r="Q163" s="48"/>
      <c r="R163" s="48"/>
      <c r="S163" s="49"/>
    </row>
    <row r="164" spans="1:19" x14ac:dyDescent="0.3">
      <c r="A164" s="30" t="s">
        <v>4</v>
      </c>
      <c r="B164" s="34"/>
      <c r="C164" s="34" t="s">
        <v>7</v>
      </c>
      <c r="D164" s="19">
        <v>16.767183303833008</v>
      </c>
      <c r="E164" s="36">
        <f>AVERAGE(D164:D166)</f>
        <v>16.771144231160481</v>
      </c>
      <c r="F164" s="34"/>
      <c r="G164" s="33">
        <f>F158-E164</f>
        <v>-1.1944321526421451</v>
      </c>
      <c r="H164" s="33">
        <f>2^G164</f>
        <v>0.43695840172676859</v>
      </c>
      <c r="I164" s="34"/>
      <c r="J164" s="48"/>
      <c r="K164" s="48"/>
      <c r="L164" s="48"/>
      <c r="M164" s="48"/>
      <c r="N164" s="48"/>
      <c r="O164" s="48"/>
      <c r="P164" s="48"/>
      <c r="Q164" s="48"/>
      <c r="R164" s="48"/>
      <c r="S164" s="49"/>
    </row>
    <row r="165" spans="1:19" x14ac:dyDescent="0.3">
      <c r="A165" s="31"/>
      <c r="B165" s="34"/>
      <c r="C165" s="34"/>
      <c r="D165" s="19">
        <v>16.668369293212891</v>
      </c>
      <c r="E165" s="37"/>
      <c r="F165" s="34"/>
      <c r="G165" s="34"/>
      <c r="H165" s="34"/>
      <c r="I165" s="34"/>
      <c r="J165" s="48"/>
      <c r="K165" s="48"/>
      <c r="L165" s="48"/>
      <c r="M165" s="48"/>
      <c r="N165" s="48"/>
      <c r="O165" s="48"/>
      <c r="P165" s="48"/>
      <c r="Q165" s="48"/>
      <c r="R165" s="48"/>
      <c r="S165" s="49"/>
    </row>
    <row r="166" spans="1:19" x14ac:dyDescent="0.3">
      <c r="A166" s="32"/>
      <c r="B166" s="34"/>
      <c r="C166" s="35"/>
      <c r="D166" s="20">
        <v>16.877880096435547</v>
      </c>
      <c r="E166" s="38"/>
      <c r="F166" s="34"/>
      <c r="G166" s="35"/>
      <c r="H166" s="35"/>
      <c r="I166" s="34"/>
      <c r="J166" s="48"/>
      <c r="K166" s="48"/>
      <c r="L166" s="48"/>
      <c r="M166" s="48"/>
      <c r="N166" s="48"/>
      <c r="O166" s="48"/>
      <c r="P166" s="48"/>
      <c r="Q166" s="48"/>
      <c r="R166" s="48"/>
      <c r="S166" s="49"/>
    </row>
    <row r="167" spans="1:19" x14ac:dyDescent="0.3">
      <c r="A167" s="30" t="s">
        <v>55</v>
      </c>
      <c r="B167" s="34"/>
      <c r="C167" s="33" t="s">
        <v>7</v>
      </c>
      <c r="D167" s="21">
        <v>14.275947570800781</v>
      </c>
      <c r="E167" s="36">
        <f>AVERAGE(D167:D169)</f>
        <v>14.408611297607422</v>
      </c>
      <c r="F167" s="34"/>
      <c r="G167" s="33">
        <f>F158-E167</f>
        <v>1.1681007809109136</v>
      </c>
      <c r="H167" s="33">
        <f>2^G167</f>
        <v>2.2471567779739527</v>
      </c>
      <c r="I167" s="34"/>
      <c r="J167" s="48"/>
      <c r="K167" s="48"/>
      <c r="L167" s="48"/>
      <c r="M167" s="48"/>
      <c r="N167" s="48"/>
      <c r="O167" s="48"/>
      <c r="P167" s="48"/>
      <c r="Q167" s="48"/>
      <c r="R167" s="48"/>
      <c r="S167" s="49"/>
    </row>
    <row r="168" spans="1:19" x14ac:dyDescent="0.3">
      <c r="A168" s="31"/>
      <c r="B168" s="34"/>
      <c r="C168" s="34"/>
      <c r="D168" s="19">
        <v>14.393321990966797</v>
      </c>
      <c r="E168" s="37"/>
      <c r="F168" s="34"/>
      <c r="G168" s="34"/>
      <c r="H168" s="34"/>
      <c r="I168" s="34"/>
      <c r="J168" s="48"/>
      <c r="K168" s="48"/>
      <c r="L168" s="48"/>
      <c r="M168" s="48"/>
      <c r="N168" s="48"/>
      <c r="O168" s="48"/>
      <c r="P168" s="48"/>
      <c r="Q168" s="48"/>
      <c r="R168" s="48"/>
      <c r="S168" s="49"/>
    </row>
    <row r="169" spans="1:19" x14ac:dyDescent="0.3">
      <c r="A169" s="32"/>
      <c r="B169" s="34"/>
      <c r="C169" s="35"/>
      <c r="D169" s="20">
        <v>14.556564331054688</v>
      </c>
      <c r="E169" s="38"/>
      <c r="F169" s="34"/>
      <c r="G169" s="35"/>
      <c r="H169" s="35"/>
      <c r="I169" s="34"/>
      <c r="J169" s="48"/>
      <c r="K169" s="48"/>
      <c r="L169" s="48"/>
      <c r="M169" s="48"/>
      <c r="N169" s="48"/>
      <c r="O169" s="48"/>
      <c r="P169" s="48"/>
      <c r="Q169" s="48"/>
      <c r="R169" s="48"/>
      <c r="S169" s="49"/>
    </row>
    <row r="170" spans="1:19" x14ac:dyDescent="0.3">
      <c r="A170" s="30" t="s">
        <v>54</v>
      </c>
      <c r="B170" s="34"/>
      <c r="C170" s="33" t="s">
        <v>7</v>
      </c>
      <c r="D170" s="21">
        <v>16.09065055847168</v>
      </c>
      <c r="E170" s="36">
        <f>AVERAGE(D170:D172)</f>
        <v>16.154047012329102</v>
      </c>
      <c r="F170" s="34"/>
      <c r="G170" s="33">
        <f>F158-E170</f>
        <v>-0.57733493381076606</v>
      </c>
      <c r="H170" s="33">
        <f>2^G170</f>
        <v>0.67020068499114926</v>
      </c>
      <c r="I170" s="34"/>
      <c r="J170" s="48"/>
      <c r="K170" s="48"/>
      <c r="L170" s="48"/>
      <c r="M170" s="48"/>
      <c r="N170" s="48"/>
      <c r="O170" s="48"/>
      <c r="P170" s="48"/>
      <c r="Q170" s="48"/>
      <c r="R170" s="48"/>
      <c r="S170" s="49"/>
    </row>
    <row r="171" spans="1:19" x14ac:dyDescent="0.3">
      <c r="A171" s="31"/>
      <c r="B171" s="34"/>
      <c r="C171" s="34"/>
      <c r="D171" s="19">
        <v>16.186321258544922</v>
      </c>
      <c r="E171" s="37"/>
      <c r="F171" s="34"/>
      <c r="G171" s="34"/>
      <c r="H171" s="34"/>
      <c r="I171" s="34"/>
      <c r="J171" s="48"/>
      <c r="K171" s="48"/>
      <c r="L171" s="48"/>
      <c r="M171" s="48"/>
      <c r="N171" s="48"/>
      <c r="O171" s="48"/>
      <c r="P171" s="48"/>
      <c r="Q171" s="48"/>
      <c r="R171" s="48"/>
      <c r="S171" s="49"/>
    </row>
    <row r="172" spans="1:19" x14ac:dyDescent="0.3">
      <c r="A172" s="32"/>
      <c r="B172" s="34"/>
      <c r="C172" s="35"/>
      <c r="D172" s="20">
        <v>16.185169219970703</v>
      </c>
      <c r="E172" s="38"/>
      <c r="F172" s="34"/>
      <c r="G172" s="35"/>
      <c r="H172" s="35"/>
      <c r="I172" s="34"/>
      <c r="J172" s="48"/>
      <c r="K172" s="48"/>
      <c r="L172" s="48"/>
      <c r="M172" s="48"/>
      <c r="N172" s="48"/>
      <c r="O172" s="48"/>
      <c r="P172" s="48"/>
      <c r="Q172" s="48"/>
      <c r="R172" s="48"/>
      <c r="S172" s="49"/>
    </row>
    <row r="173" spans="1:19" x14ac:dyDescent="0.3">
      <c r="A173" s="31" t="s">
        <v>53</v>
      </c>
      <c r="B173" s="34"/>
      <c r="C173" s="34" t="s">
        <v>7</v>
      </c>
      <c r="D173" s="19">
        <v>15.738752365112305</v>
      </c>
      <c r="E173" s="34">
        <f>AVERAGE(D173:D175)</f>
        <v>15.768366495768229</v>
      </c>
      <c r="F173" s="34"/>
      <c r="G173" s="34">
        <f>F158-E173</f>
        <v>-0.19165441724989307</v>
      </c>
      <c r="H173" s="34">
        <f>2^G173</f>
        <v>0.87560104579520504</v>
      </c>
      <c r="I173" s="34"/>
      <c r="J173" s="48"/>
      <c r="K173" s="48"/>
      <c r="L173" s="48"/>
      <c r="M173" s="48"/>
      <c r="N173" s="48"/>
      <c r="O173" s="48"/>
      <c r="P173" s="48"/>
      <c r="Q173" s="48"/>
      <c r="R173" s="48"/>
      <c r="S173" s="49"/>
    </row>
    <row r="174" spans="1:19" x14ac:dyDescent="0.3">
      <c r="A174" s="31"/>
      <c r="B174" s="34"/>
      <c r="C174" s="34"/>
      <c r="D174" s="19">
        <v>15.748668670654297</v>
      </c>
      <c r="E174" s="34"/>
      <c r="F174" s="34"/>
      <c r="G174" s="34"/>
      <c r="H174" s="34"/>
      <c r="I174" s="34"/>
      <c r="J174" s="48"/>
      <c r="K174" s="48"/>
      <c r="L174" s="48"/>
      <c r="M174" s="48"/>
      <c r="N174" s="48"/>
      <c r="O174" s="48"/>
      <c r="P174" s="48"/>
      <c r="Q174" s="48"/>
      <c r="R174" s="48"/>
      <c r="S174" s="49"/>
    </row>
    <row r="175" spans="1:19" ht="15" thickBot="1" x14ac:dyDescent="0.35">
      <c r="A175" s="40"/>
      <c r="B175" s="39"/>
      <c r="C175" s="39"/>
      <c r="D175" s="22">
        <v>15.817678451538086</v>
      </c>
      <c r="E175" s="39"/>
      <c r="F175" s="39"/>
      <c r="G175" s="39"/>
      <c r="H175" s="39"/>
      <c r="I175" s="39"/>
      <c r="J175" s="50"/>
      <c r="K175" s="50"/>
      <c r="L175" s="50"/>
      <c r="M175" s="50"/>
      <c r="N175" s="50"/>
      <c r="O175" s="50"/>
      <c r="P175" s="50"/>
      <c r="Q175" s="50"/>
      <c r="R175" s="50"/>
      <c r="S175" s="51"/>
    </row>
    <row r="176" spans="1:19" x14ac:dyDescent="0.3">
      <c r="A176" s="44" t="s">
        <v>6</v>
      </c>
      <c r="B176" s="34" t="s">
        <v>36</v>
      </c>
      <c r="C176" s="41" t="s">
        <v>52</v>
      </c>
      <c r="D176" s="18">
        <v>19.386550903320313</v>
      </c>
      <c r="E176" s="45">
        <f>AVERAGE(D176:D178)</f>
        <v>19.38654073079427</v>
      </c>
      <c r="F176" s="34">
        <f>AVERAGE(E176:E182)</f>
        <v>20.269937303331162</v>
      </c>
      <c r="G176" s="41">
        <f>F176-E176</f>
        <v>0.88339657253689197</v>
      </c>
      <c r="H176" s="41">
        <f>2^G176</f>
        <v>1.8447132466996679</v>
      </c>
      <c r="I176" s="41">
        <f>H158</f>
        <v>2.8602136651140206</v>
      </c>
      <c r="J176" s="41">
        <f>H176/I176</f>
        <v>0.64495644825406062</v>
      </c>
      <c r="K176" s="41">
        <f>LOG(J176,2)</f>
        <v>-0.63272635142008204</v>
      </c>
      <c r="L176" s="41">
        <f>GEOMEAN(J176:J184)</f>
        <v>1.0000000000000004</v>
      </c>
      <c r="M176" s="41">
        <f>LOG(L176,2)</f>
        <v>6.4068530076298343E-16</v>
      </c>
      <c r="N176" s="41">
        <f>_xlfn.STDEV.P(K176:K184)</f>
        <v>0.62219000099642285</v>
      </c>
      <c r="O176" s="41">
        <f>N176/SQRT(3)</f>
        <v>0.3592215645623783</v>
      </c>
      <c r="P176" s="41">
        <f>2^(M176-O176)</f>
        <v>0.77958510719085095</v>
      </c>
      <c r="Q176" s="41">
        <f>2^(M176+O176)</f>
        <v>1.2827335858215543</v>
      </c>
      <c r="R176" s="41">
        <f>L176-P176</f>
        <v>0.2204148928091495</v>
      </c>
      <c r="S176" s="42">
        <f>Q176-L176</f>
        <v>0.28273358582155383</v>
      </c>
    </row>
    <row r="177" spans="1:19" x14ac:dyDescent="0.3">
      <c r="A177" s="31"/>
      <c r="B177" s="34"/>
      <c r="C177" s="34"/>
      <c r="D177" s="19">
        <v>19.338237762451172</v>
      </c>
      <c r="E177" s="37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28"/>
    </row>
    <row r="178" spans="1:19" x14ac:dyDescent="0.3">
      <c r="A178" s="32"/>
      <c r="B178" s="34"/>
      <c r="C178" s="35"/>
      <c r="D178" s="20">
        <v>19.434833526611328</v>
      </c>
      <c r="E178" s="38"/>
      <c r="F178" s="34"/>
      <c r="G178" s="35"/>
      <c r="H178" s="35"/>
      <c r="I178" s="35"/>
      <c r="J178" s="35"/>
      <c r="K178" s="35"/>
      <c r="L178" s="34"/>
      <c r="M178" s="34"/>
      <c r="N178" s="34"/>
      <c r="O178" s="34"/>
      <c r="P178" s="34"/>
      <c r="Q178" s="34"/>
      <c r="R178" s="34"/>
      <c r="S178" s="28"/>
    </row>
    <row r="179" spans="1:19" x14ac:dyDescent="0.3">
      <c r="A179" s="30" t="s">
        <v>5</v>
      </c>
      <c r="B179" s="34"/>
      <c r="C179" s="33" t="s">
        <v>52</v>
      </c>
      <c r="D179" s="21">
        <v>20.826221466064453</v>
      </c>
      <c r="E179" s="36">
        <f>AVERAGE(D179:D181)</f>
        <v>20.804815292358398</v>
      </c>
      <c r="F179" s="34"/>
      <c r="G179" s="33">
        <f>F176-E179</f>
        <v>-0.53487798902723682</v>
      </c>
      <c r="H179" s="33">
        <f>2^G179</f>
        <v>0.69021704696366826</v>
      </c>
      <c r="I179" s="33">
        <f>H161</f>
        <v>0.8001316109568577</v>
      </c>
      <c r="J179" s="33">
        <f>H179/I179</f>
        <v>0.86262939435457964</v>
      </c>
      <c r="K179" s="33">
        <f>LOG(J179,2)</f>
        <v>-0.21318721771240215</v>
      </c>
      <c r="L179" s="34"/>
      <c r="M179" s="34"/>
      <c r="N179" s="34"/>
      <c r="O179" s="34"/>
      <c r="P179" s="34"/>
      <c r="Q179" s="34"/>
      <c r="R179" s="34"/>
      <c r="S179" s="28"/>
    </row>
    <row r="180" spans="1:19" x14ac:dyDescent="0.3">
      <c r="A180" s="31"/>
      <c r="B180" s="34"/>
      <c r="C180" s="34"/>
      <c r="D180" s="19">
        <v>20.789979934692383</v>
      </c>
      <c r="E180" s="37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28"/>
    </row>
    <row r="181" spans="1:19" x14ac:dyDescent="0.3">
      <c r="A181" s="32"/>
      <c r="B181" s="34"/>
      <c r="C181" s="35"/>
      <c r="D181" s="20">
        <v>20.798244476318359</v>
      </c>
      <c r="E181" s="38"/>
      <c r="F181" s="34"/>
      <c r="G181" s="35"/>
      <c r="H181" s="35"/>
      <c r="I181" s="35"/>
      <c r="J181" s="35"/>
      <c r="K181" s="35"/>
      <c r="L181" s="34"/>
      <c r="M181" s="34"/>
      <c r="N181" s="34"/>
      <c r="O181" s="34"/>
      <c r="P181" s="34"/>
      <c r="Q181" s="34"/>
      <c r="R181" s="34"/>
      <c r="S181" s="28"/>
    </row>
    <row r="182" spans="1:19" x14ac:dyDescent="0.3">
      <c r="A182" s="30" t="s">
        <v>4</v>
      </c>
      <c r="B182" s="34"/>
      <c r="C182" s="34" t="s">
        <v>52</v>
      </c>
      <c r="D182" s="19">
        <v>20.607547760009766</v>
      </c>
      <c r="E182" s="34">
        <f>AVERAGE(D182:D184)</f>
        <v>20.61845588684082</v>
      </c>
      <c r="F182" s="34"/>
      <c r="G182" s="33">
        <f>F176-E182</f>
        <v>-0.3485185835096587</v>
      </c>
      <c r="H182" s="33">
        <f>2^G182</f>
        <v>0.78539015374206533</v>
      </c>
      <c r="I182" s="33">
        <f>H164</f>
        <v>0.43695840172676859</v>
      </c>
      <c r="J182" s="33">
        <f>H182/I182</f>
        <v>1.7974025688449222</v>
      </c>
      <c r="K182" s="33">
        <f>LOG(J182,2)</f>
        <v>0.84591356913248628</v>
      </c>
      <c r="L182" s="34"/>
      <c r="M182" s="34"/>
      <c r="N182" s="34"/>
      <c r="O182" s="34"/>
      <c r="P182" s="34"/>
      <c r="Q182" s="34"/>
      <c r="R182" s="34"/>
      <c r="S182" s="28"/>
    </row>
    <row r="183" spans="1:19" x14ac:dyDescent="0.3">
      <c r="A183" s="31"/>
      <c r="B183" s="34"/>
      <c r="C183" s="34"/>
      <c r="D183" s="19">
        <v>20.603818893432617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28"/>
    </row>
    <row r="184" spans="1:19" x14ac:dyDescent="0.3">
      <c r="A184" s="32"/>
      <c r="B184" s="34"/>
      <c r="C184" s="35"/>
      <c r="D184" s="20">
        <v>20.644001007080078</v>
      </c>
      <c r="E184" s="35"/>
      <c r="F184" s="34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43"/>
    </row>
    <row r="185" spans="1:19" x14ac:dyDescent="0.3">
      <c r="A185" s="30" t="s">
        <v>55</v>
      </c>
      <c r="B185" s="34"/>
      <c r="C185" s="33" t="s">
        <v>52</v>
      </c>
      <c r="D185" s="21">
        <v>19.63231086730957</v>
      </c>
      <c r="E185" s="36">
        <f>AVERAGE(D185:D187)</f>
        <v>19.689207077026367</v>
      </c>
      <c r="F185" s="34"/>
      <c r="G185" s="33">
        <f>F176-E185</f>
        <v>0.58073022630479443</v>
      </c>
      <c r="H185" s="33">
        <f>2^G185</f>
        <v>1.4956060645331275</v>
      </c>
      <c r="I185" s="33">
        <f>H167</f>
        <v>2.2471567779739527</v>
      </c>
      <c r="J185" s="33">
        <f>H185/I185</f>
        <v>0.66555483764758638</v>
      </c>
      <c r="K185" s="33">
        <f>LOG(J185,2)</f>
        <v>-0.58737055460611953</v>
      </c>
      <c r="L185" s="34">
        <f>GEOMEAN(J185:J193)</f>
        <v>0.87993152943902142</v>
      </c>
      <c r="M185" s="34">
        <f>LOG(L185,2)</f>
        <v>-0.1845368279351132</v>
      </c>
      <c r="N185" s="34">
        <f>_xlfn.STDEV.P(K185:K193)</f>
        <v>0.28630989203247559</v>
      </c>
      <c r="O185" s="34">
        <f>N185/SQRT(3)</f>
        <v>0.16530109323660247</v>
      </c>
      <c r="P185" s="34">
        <f>2^(M185-O185)</f>
        <v>0.78467224654289858</v>
      </c>
      <c r="Q185" s="34">
        <f>2^(M185+O185)</f>
        <v>0.9867552980396701</v>
      </c>
      <c r="R185" s="34">
        <f>L185-P185</f>
        <v>9.5259282896122843E-2</v>
      </c>
      <c r="S185" s="28">
        <f>Q185-L185</f>
        <v>0.10682376860064868</v>
      </c>
    </row>
    <row r="186" spans="1:19" x14ac:dyDescent="0.3">
      <c r="A186" s="31"/>
      <c r="B186" s="34"/>
      <c r="C186" s="34"/>
      <c r="D186" s="19">
        <v>19.721508026123047</v>
      </c>
      <c r="E186" s="37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28"/>
    </row>
    <row r="187" spans="1:19" x14ac:dyDescent="0.3">
      <c r="A187" s="32"/>
      <c r="B187" s="34"/>
      <c r="C187" s="35"/>
      <c r="D187" s="20">
        <v>19.713802337646484</v>
      </c>
      <c r="E187" s="38"/>
      <c r="F187" s="34"/>
      <c r="G187" s="35"/>
      <c r="H187" s="35"/>
      <c r="I187" s="35"/>
      <c r="J187" s="35"/>
      <c r="K187" s="35"/>
      <c r="L187" s="34"/>
      <c r="M187" s="34"/>
      <c r="N187" s="34"/>
      <c r="O187" s="34"/>
      <c r="P187" s="34"/>
      <c r="Q187" s="34"/>
      <c r="R187" s="34"/>
      <c r="S187" s="28"/>
    </row>
    <row r="188" spans="1:19" x14ac:dyDescent="0.3">
      <c r="A188" s="30" t="s">
        <v>54</v>
      </c>
      <c r="B188" s="34"/>
      <c r="C188" s="33" t="s">
        <v>52</v>
      </c>
      <c r="D188" s="21">
        <v>20.781522750854492</v>
      </c>
      <c r="E188" s="36">
        <f>AVERAGE(D188:D190)</f>
        <v>20.794983545939129</v>
      </c>
      <c r="F188" s="34"/>
      <c r="G188" s="33">
        <f>F176-E188</f>
        <v>-0.52504624260796717</v>
      </c>
      <c r="H188" s="33">
        <f>2^G188</f>
        <v>0.69493683480014168</v>
      </c>
      <c r="I188" s="33">
        <f>H170</f>
        <v>0.67020068499114926</v>
      </c>
      <c r="J188" s="33">
        <f>H188/I188</f>
        <v>1.0369085713622019</v>
      </c>
      <c r="K188" s="33">
        <f>LOG(J188,2)</f>
        <v>5.2288691202799109E-2</v>
      </c>
      <c r="L188" s="34"/>
      <c r="M188" s="34"/>
      <c r="N188" s="34"/>
      <c r="O188" s="34"/>
      <c r="P188" s="34"/>
      <c r="Q188" s="34"/>
      <c r="R188" s="34"/>
      <c r="S188" s="28"/>
    </row>
    <row r="189" spans="1:19" x14ac:dyDescent="0.3">
      <c r="A189" s="31"/>
      <c r="B189" s="34"/>
      <c r="C189" s="34"/>
      <c r="D189" s="19">
        <v>20.764314651489258</v>
      </c>
      <c r="E189" s="37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28"/>
    </row>
    <row r="190" spans="1:19" x14ac:dyDescent="0.3">
      <c r="A190" s="32"/>
      <c r="B190" s="34"/>
      <c r="C190" s="35"/>
      <c r="D190" s="20">
        <v>20.839113235473633</v>
      </c>
      <c r="E190" s="38"/>
      <c r="F190" s="34"/>
      <c r="G190" s="35"/>
      <c r="H190" s="35"/>
      <c r="I190" s="35"/>
      <c r="J190" s="35"/>
      <c r="K190" s="35"/>
      <c r="L190" s="34"/>
      <c r="M190" s="34"/>
      <c r="N190" s="34"/>
      <c r="O190" s="34"/>
      <c r="P190" s="34"/>
      <c r="Q190" s="34"/>
      <c r="R190" s="34"/>
      <c r="S190" s="28"/>
    </row>
    <row r="191" spans="1:19" x14ac:dyDescent="0.3">
      <c r="A191" s="31" t="s">
        <v>53</v>
      </c>
      <c r="B191" s="34"/>
      <c r="C191" s="34" t="s">
        <v>52</v>
      </c>
      <c r="D191" s="19">
        <v>20.472003936767578</v>
      </c>
      <c r="E191" s="34">
        <f>AVERAGE(D191:D193)</f>
        <v>20.480120340983074</v>
      </c>
      <c r="F191" s="34"/>
      <c r="G191" s="34">
        <f>F176-E191</f>
        <v>-0.21018303765191249</v>
      </c>
      <c r="H191" s="34">
        <f>2^G191</f>
        <v>0.86442755267000182</v>
      </c>
      <c r="I191" s="34">
        <f>H173</f>
        <v>0.87560104579520504</v>
      </c>
      <c r="J191" s="34">
        <f>H191/I191</f>
        <v>0.98723905918242061</v>
      </c>
      <c r="K191" s="34">
        <f>LOG(J191,2)</f>
        <v>-1.8528620402019233E-2</v>
      </c>
      <c r="L191" s="34"/>
      <c r="M191" s="34"/>
      <c r="N191" s="34"/>
      <c r="O191" s="34"/>
      <c r="P191" s="34"/>
      <c r="Q191" s="34"/>
      <c r="R191" s="34"/>
      <c r="S191" s="28"/>
    </row>
    <row r="192" spans="1:19" x14ac:dyDescent="0.3">
      <c r="A192" s="31"/>
      <c r="B192" s="34"/>
      <c r="C192" s="34"/>
      <c r="D192" s="19">
        <v>20.494319915771484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28"/>
    </row>
    <row r="193" spans="1:19" ht="15" thickBot="1" x14ac:dyDescent="0.35">
      <c r="A193" s="40"/>
      <c r="B193" s="39"/>
      <c r="C193" s="39"/>
      <c r="D193" s="22">
        <v>20.474037170410156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29"/>
    </row>
    <row r="194" spans="1:19" ht="15" thickBot="1" x14ac:dyDescent="0.35">
      <c r="A194" s="24"/>
      <c r="B194" s="24"/>
      <c r="C194" s="24"/>
      <c r="D194" s="2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1:19" ht="15" thickBot="1" x14ac:dyDescent="0.35">
      <c r="A195" s="4" t="s">
        <v>25</v>
      </c>
      <c r="B195" s="6" t="s">
        <v>28</v>
      </c>
      <c r="C195" s="6" t="s">
        <v>24</v>
      </c>
      <c r="D195" s="6" t="s">
        <v>23</v>
      </c>
      <c r="E195" s="6" t="s">
        <v>22</v>
      </c>
      <c r="F195" s="6" t="s">
        <v>21</v>
      </c>
      <c r="G195" s="6" t="s">
        <v>20</v>
      </c>
      <c r="H195" s="6" t="s">
        <v>19</v>
      </c>
      <c r="I195" s="6" t="s">
        <v>18</v>
      </c>
      <c r="J195" s="6" t="s">
        <v>17</v>
      </c>
      <c r="K195" s="13" t="s">
        <v>16</v>
      </c>
      <c r="L195" s="13" t="s">
        <v>15</v>
      </c>
      <c r="M195" s="13" t="s">
        <v>14</v>
      </c>
      <c r="N195" s="13" t="s">
        <v>13</v>
      </c>
      <c r="O195" s="13" t="s">
        <v>12</v>
      </c>
      <c r="P195" s="13" t="s">
        <v>11</v>
      </c>
      <c r="Q195" s="13" t="s">
        <v>10</v>
      </c>
      <c r="R195" s="13" t="s">
        <v>9</v>
      </c>
      <c r="S195" s="12" t="s">
        <v>8</v>
      </c>
    </row>
    <row r="196" spans="1:19" x14ac:dyDescent="0.3">
      <c r="A196" s="44" t="s">
        <v>6</v>
      </c>
      <c r="B196" s="41" t="s">
        <v>37</v>
      </c>
      <c r="C196" s="41" t="s">
        <v>7</v>
      </c>
      <c r="D196" s="15">
        <v>14.446702003479004</v>
      </c>
      <c r="E196" s="45">
        <f>AVERAGE(D196:D198)</f>
        <v>14.634629249572754</v>
      </c>
      <c r="F196" s="41">
        <f>AVERAGE(E196:E202)</f>
        <v>15.783363236321343</v>
      </c>
      <c r="G196" s="41">
        <f>F196-E196</f>
        <v>1.1487339867485886</v>
      </c>
      <c r="H196" s="41">
        <f>2^G196</f>
        <v>2.2171924295268823</v>
      </c>
      <c r="I196" s="41"/>
      <c r="J196" s="46"/>
      <c r="K196" s="46"/>
      <c r="L196" s="46"/>
      <c r="M196" s="46"/>
      <c r="N196" s="46"/>
      <c r="O196" s="46"/>
      <c r="P196" s="46"/>
      <c r="Q196" s="46"/>
      <c r="R196" s="46"/>
      <c r="S196" s="47"/>
    </row>
    <row r="197" spans="1:19" x14ac:dyDescent="0.3">
      <c r="A197" s="31"/>
      <c r="B197" s="34"/>
      <c r="C197" s="34"/>
      <c r="D197" s="16">
        <v>14.734251976013184</v>
      </c>
      <c r="E197" s="37"/>
      <c r="F197" s="34"/>
      <c r="G197" s="34"/>
      <c r="H197" s="34"/>
      <c r="I197" s="34"/>
      <c r="J197" s="48"/>
      <c r="K197" s="48"/>
      <c r="L197" s="48"/>
      <c r="M197" s="48"/>
      <c r="N197" s="48"/>
      <c r="O197" s="48"/>
      <c r="P197" s="48"/>
      <c r="Q197" s="48"/>
      <c r="R197" s="48"/>
      <c r="S197" s="49"/>
    </row>
    <row r="198" spans="1:19" x14ac:dyDescent="0.3">
      <c r="A198" s="32"/>
      <c r="B198" s="34"/>
      <c r="C198" s="35"/>
      <c r="D198" s="17">
        <v>14.722933769226074</v>
      </c>
      <c r="E198" s="38"/>
      <c r="F198" s="34"/>
      <c r="G198" s="35"/>
      <c r="H198" s="35"/>
      <c r="I198" s="34"/>
      <c r="J198" s="48"/>
      <c r="K198" s="48"/>
      <c r="L198" s="48"/>
      <c r="M198" s="48"/>
      <c r="N198" s="48"/>
      <c r="O198" s="48"/>
      <c r="P198" s="48"/>
      <c r="Q198" s="48"/>
      <c r="R198" s="48"/>
      <c r="S198" s="49"/>
    </row>
    <row r="199" spans="1:19" x14ac:dyDescent="0.3">
      <c r="A199" s="30" t="s">
        <v>5</v>
      </c>
      <c r="B199" s="34"/>
      <c r="C199" s="33" t="s">
        <v>7</v>
      </c>
      <c r="D199" s="23">
        <v>17.220487594604492</v>
      </c>
      <c r="E199" s="34">
        <f>AVERAGE(D199:D201)</f>
        <v>17.273420333862305</v>
      </c>
      <c r="F199" s="34"/>
      <c r="G199" s="33">
        <f>F196-E199</f>
        <v>-1.4900570975409622</v>
      </c>
      <c r="H199" s="33">
        <f>2^G199</f>
        <v>0.35599845926960022</v>
      </c>
      <c r="I199" s="34"/>
      <c r="J199" s="48"/>
      <c r="K199" s="48"/>
      <c r="L199" s="48"/>
      <c r="M199" s="48"/>
      <c r="N199" s="48"/>
      <c r="O199" s="48"/>
      <c r="P199" s="48"/>
      <c r="Q199" s="48"/>
      <c r="R199" s="48"/>
      <c r="S199" s="49"/>
    </row>
    <row r="200" spans="1:19" x14ac:dyDescent="0.3">
      <c r="A200" s="31"/>
      <c r="B200" s="34"/>
      <c r="C200" s="34"/>
      <c r="D200" s="16">
        <v>17.27552604675293</v>
      </c>
      <c r="E200" s="34"/>
      <c r="F200" s="34"/>
      <c r="G200" s="34"/>
      <c r="H200" s="34"/>
      <c r="I200" s="34"/>
      <c r="J200" s="48"/>
      <c r="K200" s="48"/>
      <c r="L200" s="48"/>
      <c r="M200" s="48"/>
      <c r="N200" s="48"/>
      <c r="O200" s="48"/>
      <c r="P200" s="48"/>
      <c r="Q200" s="48"/>
      <c r="R200" s="48"/>
      <c r="S200" s="49"/>
    </row>
    <row r="201" spans="1:19" x14ac:dyDescent="0.3">
      <c r="A201" s="32"/>
      <c r="B201" s="34"/>
      <c r="C201" s="35"/>
      <c r="D201" s="17">
        <v>17.324247360229492</v>
      </c>
      <c r="E201" s="35"/>
      <c r="F201" s="34"/>
      <c r="G201" s="35"/>
      <c r="H201" s="35"/>
      <c r="I201" s="34"/>
      <c r="J201" s="48"/>
      <c r="K201" s="48"/>
      <c r="L201" s="48"/>
      <c r="M201" s="48"/>
      <c r="N201" s="48"/>
      <c r="O201" s="48"/>
      <c r="P201" s="48"/>
      <c r="Q201" s="48"/>
      <c r="R201" s="48"/>
      <c r="S201" s="49"/>
    </row>
    <row r="202" spans="1:19" x14ac:dyDescent="0.3">
      <c r="A202" s="30" t="s">
        <v>4</v>
      </c>
      <c r="B202" s="34"/>
      <c r="C202" s="34" t="s">
        <v>7</v>
      </c>
      <c r="D202" s="2">
        <v>15.366556167602539</v>
      </c>
      <c r="E202" s="33">
        <f>AVERAGE(D202:D204)</f>
        <v>15.442040125528971</v>
      </c>
      <c r="F202" s="34"/>
      <c r="G202" s="33">
        <f>F196-E202</f>
        <v>0.34132311079237176</v>
      </c>
      <c r="H202" s="33">
        <f>2^G202</f>
        <v>1.2669179651238685</v>
      </c>
      <c r="I202" s="34"/>
      <c r="J202" s="48"/>
      <c r="K202" s="48"/>
      <c r="L202" s="48"/>
      <c r="M202" s="48"/>
      <c r="N202" s="48"/>
      <c r="O202" s="48"/>
      <c r="P202" s="48"/>
      <c r="Q202" s="48"/>
      <c r="R202" s="48"/>
      <c r="S202" s="49"/>
    </row>
    <row r="203" spans="1:19" x14ac:dyDescent="0.3">
      <c r="A203" s="31"/>
      <c r="B203" s="34"/>
      <c r="C203" s="34"/>
      <c r="D203">
        <v>15.41966724395752</v>
      </c>
      <c r="E203" s="34"/>
      <c r="F203" s="34"/>
      <c r="G203" s="34"/>
      <c r="H203" s="34"/>
      <c r="I203" s="34"/>
      <c r="J203" s="48"/>
      <c r="K203" s="48"/>
      <c r="L203" s="48"/>
      <c r="M203" s="48"/>
      <c r="N203" s="48"/>
      <c r="O203" s="48"/>
      <c r="P203" s="48"/>
      <c r="Q203" s="48"/>
      <c r="R203" s="48"/>
      <c r="S203" s="49"/>
    </row>
    <row r="204" spans="1:19" x14ac:dyDescent="0.3">
      <c r="A204" s="32"/>
      <c r="B204" s="34"/>
      <c r="C204" s="35"/>
      <c r="D204" s="5">
        <v>15.539896965026855</v>
      </c>
      <c r="E204" s="35"/>
      <c r="F204" s="34"/>
      <c r="G204" s="35"/>
      <c r="H204" s="35"/>
      <c r="I204" s="34"/>
      <c r="J204" s="48"/>
      <c r="K204" s="48"/>
      <c r="L204" s="48"/>
      <c r="M204" s="48"/>
      <c r="N204" s="48"/>
      <c r="O204" s="48"/>
      <c r="P204" s="48"/>
      <c r="Q204" s="48"/>
      <c r="R204" s="48"/>
      <c r="S204" s="49"/>
    </row>
    <row r="205" spans="1:19" x14ac:dyDescent="0.3">
      <c r="A205" s="30" t="s">
        <v>55</v>
      </c>
      <c r="B205" s="34"/>
      <c r="C205" s="33" t="s">
        <v>7</v>
      </c>
      <c r="D205" s="23">
        <v>14.191460609436035</v>
      </c>
      <c r="E205" s="36">
        <f>AVERAGE(D205:D207)</f>
        <v>14.327479680379232</v>
      </c>
      <c r="F205" s="34"/>
      <c r="G205" s="33">
        <f>F196-E205</f>
        <v>1.4558835559421102</v>
      </c>
      <c r="H205" s="33">
        <f>2^G205</f>
        <v>2.7432451530548598</v>
      </c>
      <c r="I205" s="34"/>
      <c r="J205" s="48"/>
      <c r="K205" s="48"/>
      <c r="L205" s="48"/>
      <c r="M205" s="48"/>
      <c r="N205" s="48"/>
      <c r="O205" s="48"/>
      <c r="P205" s="48"/>
      <c r="Q205" s="48"/>
      <c r="R205" s="48"/>
      <c r="S205" s="49"/>
    </row>
    <row r="206" spans="1:19" x14ac:dyDescent="0.3">
      <c r="A206" s="31"/>
      <c r="B206" s="34"/>
      <c r="C206" s="34"/>
      <c r="D206" s="16">
        <v>14.367647171020508</v>
      </c>
      <c r="E206" s="37"/>
      <c r="F206" s="34"/>
      <c r="G206" s="34"/>
      <c r="H206" s="34"/>
      <c r="I206" s="34"/>
      <c r="J206" s="48"/>
      <c r="K206" s="48"/>
      <c r="L206" s="48"/>
      <c r="M206" s="48"/>
      <c r="N206" s="48"/>
      <c r="O206" s="48"/>
      <c r="P206" s="48"/>
      <c r="Q206" s="48"/>
      <c r="R206" s="48"/>
      <c r="S206" s="49"/>
    </row>
    <row r="207" spans="1:19" x14ac:dyDescent="0.3">
      <c r="A207" s="32"/>
      <c r="B207" s="34"/>
      <c r="C207" s="35"/>
      <c r="D207" s="17">
        <v>14.423331260681152</v>
      </c>
      <c r="E207" s="38"/>
      <c r="F207" s="34"/>
      <c r="G207" s="35"/>
      <c r="H207" s="35"/>
      <c r="I207" s="34"/>
      <c r="J207" s="48"/>
      <c r="K207" s="48"/>
      <c r="L207" s="48"/>
      <c r="M207" s="48"/>
      <c r="N207" s="48"/>
      <c r="O207" s="48"/>
      <c r="P207" s="48"/>
      <c r="Q207" s="48"/>
      <c r="R207" s="48"/>
      <c r="S207" s="49"/>
    </row>
    <row r="208" spans="1:19" x14ac:dyDescent="0.3">
      <c r="A208" s="30" t="s">
        <v>54</v>
      </c>
      <c r="B208" s="34"/>
      <c r="C208" s="33" t="s">
        <v>7</v>
      </c>
      <c r="D208" s="23">
        <v>16.263837814331055</v>
      </c>
      <c r="E208" s="36">
        <f>AVERAGE(D208:D210)</f>
        <v>16.285131454467773</v>
      </c>
      <c r="F208" s="34"/>
      <c r="G208" s="33">
        <f>F196-E208</f>
        <v>-0.50176821814643091</v>
      </c>
      <c r="H208" s="33">
        <f>2^G208</f>
        <v>0.7062406569525076</v>
      </c>
      <c r="I208" s="34"/>
      <c r="J208" s="48"/>
      <c r="K208" s="48"/>
      <c r="L208" s="48"/>
      <c r="M208" s="48"/>
      <c r="N208" s="48"/>
      <c r="O208" s="48"/>
      <c r="P208" s="48"/>
      <c r="Q208" s="48"/>
      <c r="R208" s="48"/>
      <c r="S208" s="49"/>
    </row>
    <row r="209" spans="1:19" x14ac:dyDescent="0.3">
      <c r="A209" s="31"/>
      <c r="B209" s="34"/>
      <c r="C209" s="34"/>
      <c r="D209" s="16">
        <v>16.285804748535156</v>
      </c>
      <c r="E209" s="37"/>
      <c r="F209" s="34"/>
      <c r="G209" s="34"/>
      <c r="H209" s="34"/>
      <c r="I209" s="34"/>
      <c r="J209" s="48"/>
      <c r="K209" s="48"/>
      <c r="L209" s="48"/>
      <c r="M209" s="48"/>
      <c r="N209" s="48"/>
      <c r="O209" s="48"/>
      <c r="P209" s="48"/>
      <c r="Q209" s="48"/>
      <c r="R209" s="48"/>
      <c r="S209" s="49"/>
    </row>
    <row r="210" spans="1:19" x14ac:dyDescent="0.3">
      <c r="A210" s="32"/>
      <c r="B210" s="34"/>
      <c r="C210" s="35"/>
      <c r="D210" s="17">
        <v>16.305751800537109</v>
      </c>
      <c r="E210" s="38"/>
      <c r="F210" s="34"/>
      <c r="G210" s="35"/>
      <c r="H210" s="35"/>
      <c r="I210" s="34"/>
      <c r="J210" s="48"/>
      <c r="K210" s="48"/>
      <c r="L210" s="48"/>
      <c r="M210" s="48"/>
      <c r="N210" s="48"/>
      <c r="O210" s="48"/>
      <c r="P210" s="48"/>
      <c r="Q210" s="48"/>
      <c r="R210" s="48"/>
      <c r="S210" s="49"/>
    </row>
    <row r="211" spans="1:19" x14ac:dyDescent="0.3">
      <c r="A211" s="31" t="s">
        <v>53</v>
      </c>
      <c r="B211" s="34"/>
      <c r="C211" s="34" t="s">
        <v>7</v>
      </c>
      <c r="D211">
        <v>15.620647430419922</v>
      </c>
      <c r="E211" s="34">
        <f>AVERAGE(D211:D213)</f>
        <v>15.622343063354492</v>
      </c>
      <c r="F211" s="34"/>
      <c r="G211" s="34">
        <f>F196-E211</f>
        <v>0.16102017296685034</v>
      </c>
      <c r="H211" s="34">
        <f>2^G211</f>
        <v>1.1180774847496529</v>
      </c>
      <c r="I211" s="34"/>
      <c r="J211" s="48"/>
      <c r="K211" s="48"/>
      <c r="L211" s="48"/>
      <c r="M211" s="48"/>
      <c r="N211" s="48"/>
      <c r="O211" s="48"/>
      <c r="P211" s="48"/>
      <c r="Q211" s="48"/>
      <c r="R211" s="48"/>
      <c r="S211" s="49"/>
    </row>
    <row r="212" spans="1:19" x14ac:dyDescent="0.3">
      <c r="A212" s="31"/>
      <c r="B212" s="34"/>
      <c r="C212" s="34"/>
      <c r="D212">
        <v>15.662188529968262</v>
      </c>
      <c r="E212" s="34"/>
      <c r="F212" s="34"/>
      <c r="G212" s="34"/>
      <c r="H212" s="34"/>
      <c r="I212" s="34"/>
      <c r="J212" s="48"/>
      <c r="K212" s="48"/>
      <c r="L212" s="48"/>
      <c r="M212" s="48"/>
      <c r="N212" s="48"/>
      <c r="O212" s="48"/>
      <c r="P212" s="48"/>
      <c r="Q212" s="48"/>
      <c r="R212" s="48"/>
      <c r="S212" s="49"/>
    </row>
    <row r="213" spans="1:19" ht="15" thickBot="1" x14ac:dyDescent="0.35">
      <c r="A213" s="40"/>
      <c r="B213" s="39"/>
      <c r="C213" s="39"/>
      <c r="D213" s="3">
        <v>15.584193229675293</v>
      </c>
      <c r="E213" s="39"/>
      <c r="F213" s="39"/>
      <c r="G213" s="39"/>
      <c r="H213" s="39"/>
      <c r="I213" s="39"/>
      <c r="J213" s="50"/>
      <c r="K213" s="50"/>
      <c r="L213" s="50"/>
      <c r="M213" s="50"/>
      <c r="N213" s="50"/>
      <c r="O213" s="50"/>
      <c r="P213" s="50"/>
      <c r="Q213" s="50"/>
      <c r="R213" s="50"/>
      <c r="S213" s="51"/>
    </row>
    <row r="214" spans="1:19" x14ac:dyDescent="0.3">
      <c r="A214" s="44" t="s">
        <v>6</v>
      </c>
      <c r="B214" s="34" t="s">
        <v>38</v>
      </c>
      <c r="C214" s="41" t="s">
        <v>52</v>
      </c>
      <c r="D214" s="15">
        <v>19.602020263671875</v>
      </c>
      <c r="E214" s="45">
        <f>AVERAGE(D214:D216)</f>
        <v>19.599850336710613</v>
      </c>
      <c r="F214" s="34">
        <f>AVERAGE(E214:E220)</f>
        <v>20.231064902411568</v>
      </c>
      <c r="G214" s="41">
        <f>F214-E214</f>
        <v>0.63121456570095447</v>
      </c>
      <c r="H214" s="41">
        <f>2^G214</f>
        <v>1.5488683949752191</v>
      </c>
      <c r="I214" s="41" t="s">
        <v>66</v>
      </c>
      <c r="J214" s="41">
        <f>H196</f>
        <v>2.2171924295268823</v>
      </c>
      <c r="K214" s="41">
        <f>LOG(J214,2)</f>
        <v>1.1487339867485886</v>
      </c>
      <c r="L214" s="41">
        <f>GEOMEAN(J214:J222)</f>
        <v>0.99999999999999956</v>
      </c>
      <c r="M214" s="41">
        <f>LOG(L214,2)</f>
        <v>-6.4068530076298373E-16</v>
      </c>
      <c r="N214" s="41">
        <f>_xlfn.STDEV.P(K214:K222)</f>
        <v>1.1039869250742187</v>
      </c>
      <c r="O214" s="41">
        <f>N214/SQRT(3)</f>
        <v>0.63738714837342736</v>
      </c>
      <c r="P214" s="41">
        <f>2^(M214-O214)</f>
        <v>0.64287620222036412</v>
      </c>
      <c r="Q214" s="41">
        <f>2^(M214+O214)</f>
        <v>1.5555094379698635</v>
      </c>
      <c r="R214" s="41">
        <f>L214-P214</f>
        <v>0.35712379777963543</v>
      </c>
      <c r="S214" s="42">
        <f>Q214-L214</f>
        <v>0.55550943796986396</v>
      </c>
    </row>
    <row r="215" spans="1:19" x14ac:dyDescent="0.3">
      <c r="A215" s="31"/>
      <c r="B215" s="34"/>
      <c r="C215" s="34"/>
      <c r="D215" s="16">
        <v>19.591474533081055</v>
      </c>
      <c r="E215" s="37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28"/>
    </row>
    <row r="216" spans="1:19" x14ac:dyDescent="0.3">
      <c r="A216" s="32"/>
      <c r="B216" s="34"/>
      <c r="C216" s="35"/>
      <c r="D216" s="17">
        <v>19.606056213378906</v>
      </c>
      <c r="E216" s="38"/>
      <c r="F216" s="34"/>
      <c r="G216" s="35"/>
      <c r="H216" s="35"/>
      <c r="I216" s="35"/>
      <c r="J216" s="35"/>
      <c r="K216" s="35"/>
      <c r="L216" s="34"/>
      <c r="M216" s="34"/>
      <c r="N216" s="34"/>
      <c r="O216" s="34"/>
      <c r="P216" s="34"/>
      <c r="Q216" s="34"/>
      <c r="R216" s="34"/>
      <c r="S216" s="28"/>
    </row>
    <row r="217" spans="1:19" x14ac:dyDescent="0.3">
      <c r="A217" s="30" t="s">
        <v>5</v>
      </c>
      <c r="B217" s="34"/>
      <c r="C217" s="33" t="s">
        <v>52</v>
      </c>
      <c r="D217" s="23">
        <v>21.596561431884766</v>
      </c>
      <c r="E217" s="34">
        <f>AVERAGE(D217:D219)</f>
        <v>21.566532770792644</v>
      </c>
      <c r="F217" s="34"/>
      <c r="G217" s="33">
        <f>F214-E217</f>
        <v>-1.3354678683810768</v>
      </c>
      <c r="H217" s="33">
        <f>2^G217</f>
        <v>0.39626353854598739</v>
      </c>
      <c r="I217" s="33">
        <v>1.0772479473270156</v>
      </c>
      <c r="J217" s="33">
        <f>H199</f>
        <v>0.35599845926960022</v>
      </c>
      <c r="K217" s="33">
        <f>LOG(J217,2)</f>
        <v>-1.4900570975409622</v>
      </c>
      <c r="L217" s="34"/>
      <c r="M217" s="34"/>
      <c r="N217" s="34"/>
      <c r="O217" s="34"/>
      <c r="P217" s="34"/>
      <c r="Q217" s="34"/>
      <c r="R217" s="34"/>
      <c r="S217" s="28"/>
    </row>
    <row r="218" spans="1:19" x14ac:dyDescent="0.3">
      <c r="A218" s="31"/>
      <c r="B218" s="34"/>
      <c r="C218" s="34"/>
      <c r="D218" s="16">
        <v>21.592243194580078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28"/>
    </row>
    <row r="219" spans="1:19" x14ac:dyDescent="0.3">
      <c r="A219" s="32"/>
      <c r="B219" s="34"/>
      <c r="C219" s="35"/>
      <c r="D219" s="17">
        <v>21.510793685913086</v>
      </c>
      <c r="E219" s="35"/>
      <c r="F219" s="34"/>
      <c r="G219" s="35"/>
      <c r="H219" s="35"/>
      <c r="I219" s="35"/>
      <c r="J219" s="35"/>
      <c r="K219" s="35"/>
      <c r="L219" s="34"/>
      <c r="M219" s="34"/>
      <c r="N219" s="34"/>
      <c r="O219" s="34"/>
      <c r="P219" s="34"/>
      <c r="Q219" s="34"/>
      <c r="R219" s="34"/>
      <c r="S219" s="28"/>
    </row>
    <row r="220" spans="1:19" x14ac:dyDescent="0.3">
      <c r="A220" s="30" t="s">
        <v>4</v>
      </c>
      <c r="B220" s="34"/>
      <c r="C220" s="34" t="s">
        <v>52</v>
      </c>
      <c r="D220" s="16">
        <v>19.510038375854492</v>
      </c>
      <c r="E220" s="36">
        <f>AVERAGE(D220:D222)</f>
        <v>19.526811599731445</v>
      </c>
      <c r="F220" s="34"/>
      <c r="G220" s="33">
        <f>F214-E220</f>
        <v>0.70425330268012232</v>
      </c>
      <c r="H220" s="33">
        <f>2^G220</f>
        <v>1.6293011672732745</v>
      </c>
      <c r="I220" s="33">
        <v>0.77775221700632835</v>
      </c>
      <c r="J220" s="33">
        <f>H202</f>
        <v>1.2669179651238685</v>
      </c>
      <c r="K220" s="33">
        <f>LOG(J220,2)</f>
        <v>0.34132311079237171</v>
      </c>
      <c r="L220" s="34"/>
      <c r="M220" s="34"/>
      <c r="N220" s="34"/>
      <c r="O220" s="34"/>
      <c r="P220" s="34"/>
      <c r="Q220" s="34"/>
      <c r="R220" s="34"/>
      <c r="S220" s="28"/>
    </row>
    <row r="221" spans="1:19" x14ac:dyDescent="0.3">
      <c r="A221" s="31"/>
      <c r="B221" s="34"/>
      <c r="C221" s="34"/>
      <c r="D221" s="16">
        <v>19.585729598999023</v>
      </c>
      <c r="E221" s="37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28"/>
    </row>
    <row r="222" spans="1:19" x14ac:dyDescent="0.3">
      <c r="A222" s="32"/>
      <c r="B222" s="34"/>
      <c r="C222" s="35"/>
      <c r="D222" s="17">
        <v>19.48466682434082</v>
      </c>
      <c r="E222" s="38"/>
      <c r="F222" s="34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43"/>
    </row>
    <row r="223" spans="1:19" x14ac:dyDescent="0.3">
      <c r="A223" s="30" t="s">
        <v>55</v>
      </c>
      <c r="B223" s="34"/>
      <c r="C223" s="33" t="s">
        <v>52</v>
      </c>
      <c r="D223" s="23">
        <v>19.656570434570313</v>
      </c>
      <c r="E223" s="36">
        <f>AVERAGE(D223:D225)</f>
        <v>19.710738499959309</v>
      </c>
      <c r="F223" s="34"/>
      <c r="G223" s="33">
        <f>F214-E223</f>
        <v>0.52032640245225892</v>
      </c>
      <c r="H223" s="33">
        <f>2^G223</f>
        <v>1.4342797098367148</v>
      </c>
      <c r="I223" s="33">
        <v>1.6271046747565612</v>
      </c>
      <c r="J223" s="33">
        <f>H205</f>
        <v>2.7432451530548598</v>
      </c>
      <c r="K223" s="33">
        <f>LOG(J223,2)</f>
        <v>1.4558835559421102</v>
      </c>
      <c r="L223" s="34">
        <f>GEOMEAN(J223:J231)</f>
        <v>1.2938871883866432</v>
      </c>
      <c r="M223" s="34">
        <f>LOG(L223,2)</f>
        <v>0.37171183692084314</v>
      </c>
      <c r="N223" s="34">
        <f>_xlfn.STDEV.P(K223:K231)</f>
        <v>0.81297533791736454</v>
      </c>
      <c r="O223" s="34">
        <f>N223/SQRT(3)</f>
        <v>0.46937153019111744</v>
      </c>
      <c r="P223" s="34">
        <f>2^(M223-O223)</f>
        <v>0.93454776448927268</v>
      </c>
      <c r="Q223" s="34">
        <f>2^(M223+O223)</f>
        <v>1.7913948541581575</v>
      </c>
      <c r="R223" s="34">
        <f>L223-P223</f>
        <v>0.3593394238973705</v>
      </c>
      <c r="S223" s="28">
        <f>Q223-L223</f>
        <v>0.49750766577151428</v>
      </c>
    </row>
    <row r="224" spans="1:19" x14ac:dyDescent="0.3">
      <c r="A224" s="31"/>
      <c r="B224" s="34"/>
      <c r="C224" s="34"/>
      <c r="D224" s="16">
        <v>19.740570068359375</v>
      </c>
      <c r="E224" s="37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28"/>
    </row>
    <row r="225" spans="1:19" x14ac:dyDescent="0.3">
      <c r="A225" s="32"/>
      <c r="B225" s="34"/>
      <c r="C225" s="35"/>
      <c r="D225" s="17">
        <v>19.735074996948242</v>
      </c>
      <c r="E225" s="38"/>
      <c r="F225" s="34"/>
      <c r="G225" s="35"/>
      <c r="H225" s="35"/>
      <c r="I225" s="35"/>
      <c r="J225" s="35"/>
      <c r="K225" s="35"/>
      <c r="L225" s="34"/>
      <c r="M225" s="34"/>
      <c r="N225" s="34"/>
      <c r="O225" s="34"/>
      <c r="P225" s="34"/>
      <c r="Q225" s="34"/>
      <c r="R225" s="34"/>
      <c r="S225" s="28"/>
    </row>
    <row r="226" spans="1:19" x14ac:dyDescent="0.3">
      <c r="A226" s="30" t="s">
        <v>54</v>
      </c>
      <c r="B226" s="34"/>
      <c r="C226" s="33" t="s">
        <v>52</v>
      </c>
      <c r="D226" s="23">
        <v>20.384384155273438</v>
      </c>
      <c r="E226" s="36">
        <f>AVERAGE(D226:D228)</f>
        <v>20.431014378865559</v>
      </c>
      <c r="F226" s="34"/>
      <c r="G226" s="33">
        <f>F214-E226</f>
        <v>-0.19994947645399108</v>
      </c>
      <c r="H226" s="33">
        <f>2^G226</f>
        <v>0.87058105073134318</v>
      </c>
      <c r="I226" s="33">
        <v>2.0658499152060132</v>
      </c>
      <c r="J226" s="33">
        <f>H208</f>
        <v>0.7062406569525076</v>
      </c>
      <c r="K226" s="33">
        <f>LOG(J226,2)</f>
        <v>-0.50176821814643091</v>
      </c>
      <c r="L226" s="34"/>
      <c r="M226" s="34"/>
      <c r="N226" s="34"/>
      <c r="O226" s="34"/>
      <c r="P226" s="34"/>
      <c r="Q226" s="34"/>
      <c r="R226" s="34"/>
      <c r="S226" s="28"/>
    </row>
    <row r="227" spans="1:19" x14ac:dyDescent="0.3">
      <c r="A227" s="31"/>
      <c r="B227" s="34"/>
      <c r="C227" s="34"/>
      <c r="D227" s="16">
        <v>20.446630477905273</v>
      </c>
      <c r="E227" s="37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28"/>
    </row>
    <row r="228" spans="1:19" x14ac:dyDescent="0.3">
      <c r="A228" s="32"/>
      <c r="B228" s="34"/>
      <c r="C228" s="35"/>
      <c r="D228" s="17">
        <v>20.462028503417969</v>
      </c>
      <c r="E228" s="38"/>
      <c r="F228" s="34"/>
      <c r="G228" s="35"/>
      <c r="H228" s="35"/>
      <c r="I228" s="35"/>
      <c r="J228" s="35"/>
      <c r="K228" s="35"/>
      <c r="L228" s="34"/>
      <c r="M228" s="34"/>
      <c r="N228" s="34"/>
      <c r="O228" s="34"/>
      <c r="P228" s="34"/>
      <c r="Q228" s="34"/>
      <c r="R228" s="34"/>
      <c r="S228" s="28"/>
    </row>
    <row r="229" spans="1:19" x14ac:dyDescent="0.3">
      <c r="A229" s="31" t="s">
        <v>53</v>
      </c>
      <c r="B229" s="34"/>
      <c r="C229" s="34" t="s">
        <v>52</v>
      </c>
      <c r="D229">
        <v>19.40321159362793</v>
      </c>
      <c r="E229" s="34">
        <f>AVERAGE(D229:D231)</f>
        <v>19.475999196370442</v>
      </c>
      <c r="F229" s="34"/>
      <c r="G229" s="34">
        <f>F214-E229</f>
        <v>0.75506570604112611</v>
      </c>
      <c r="H229" s="34">
        <f>2^G229</f>
        <v>1.6877084554312756</v>
      </c>
      <c r="I229" s="34">
        <v>0.58108560632632611</v>
      </c>
      <c r="J229" s="34">
        <f>H211</f>
        <v>1.1180774847496529</v>
      </c>
      <c r="K229" s="34">
        <f>LOG(J229,2)</f>
        <v>0.16102017296685028</v>
      </c>
      <c r="L229" s="34"/>
      <c r="M229" s="34"/>
      <c r="N229" s="34"/>
      <c r="O229" s="34"/>
      <c r="P229" s="34"/>
      <c r="Q229" s="34"/>
      <c r="R229" s="34"/>
      <c r="S229" s="28"/>
    </row>
    <row r="230" spans="1:19" x14ac:dyDescent="0.3">
      <c r="A230" s="31"/>
      <c r="B230" s="34"/>
      <c r="C230" s="34"/>
      <c r="D230">
        <v>19.530656814575195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28"/>
    </row>
    <row r="231" spans="1:19" ht="15" thickBot="1" x14ac:dyDescent="0.35">
      <c r="A231" s="40"/>
      <c r="B231" s="39"/>
      <c r="C231" s="39"/>
      <c r="D231" s="3">
        <v>19.494129180908203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29"/>
    </row>
  </sheetData>
  <mergeCells count="594">
    <mergeCell ref="H5:H7"/>
    <mergeCell ref="I5:S22"/>
    <mergeCell ref="A8:A10"/>
    <mergeCell ref="C8:C10"/>
    <mergeCell ref="E8:E10"/>
    <mergeCell ref="G8:G10"/>
    <mergeCell ref="H8:H10"/>
    <mergeCell ref="A11:A13"/>
    <mergeCell ref="C11:C13"/>
    <mergeCell ref="E11:E13"/>
    <mergeCell ref="A5:A7"/>
    <mergeCell ref="B5:B22"/>
    <mergeCell ref="C5:C7"/>
    <mergeCell ref="E5:E7"/>
    <mergeCell ref="F5:F22"/>
    <mergeCell ref="G5:G7"/>
    <mergeCell ref="G11:G13"/>
    <mergeCell ref="A17:A19"/>
    <mergeCell ref="C17:C19"/>
    <mergeCell ref="E17:E19"/>
    <mergeCell ref="G17:G19"/>
    <mergeCell ref="H17:H19"/>
    <mergeCell ref="A20:A22"/>
    <mergeCell ref="C20:C22"/>
    <mergeCell ref="E20:E22"/>
    <mergeCell ref="G20:G22"/>
    <mergeCell ref="H20:H22"/>
    <mergeCell ref="H11:H13"/>
    <mergeCell ref="A14:A16"/>
    <mergeCell ref="C14:C16"/>
    <mergeCell ref="E14:E16"/>
    <mergeCell ref="G14:G16"/>
    <mergeCell ref="H14:H16"/>
    <mergeCell ref="A23:A25"/>
    <mergeCell ref="B23:B40"/>
    <mergeCell ref="C23:C25"/>
    <mergeCell ref="E23:E25"/>
    <mergeCell ref="F23:F40"/>
    <mergeCell ref="G23:G25"/>
    <mergeCell ref="A26:A28"/>
    <mergeCell ref="C26:C28"/>
    <mergeCell ref="E26:E28"/>
    <mergeCell ref="G26:G28"/>
    <mergeCell ref="A32:A34"/>
    <mergeCell ref="C32:C34"/>
    <mergeCell ref="E32:E34"/>
    <mergeCell ref="G32:G34"/>
    <mergeCell ref="R23:R31"/>
    <mergeCell ref="S23:S31"/>
    <mergeCell ref="H23:H25"/>
    <mergeCell ref="I23:I25"/>
    <mergeCell ref="J23:J25"/>
    <mergeCell ref="K23:K25"/>
    <mergeCell ref="L23:L31"/>
    <mergeCell ref="M23:M31"/>
    <mergeCell ref="H26:H28"/>
    <mergeCell ref="I26:I28"/>
    <mergeCell ref="J26:J28"/>
    <mergeCell ref="K26:K28"/>
    <mergeCell ref="H32:H34"/>
    <mergeCell ref="I32:I34"/>
    <mergeCell ref="J32:J34"/>
    <mergeCell ref="K32:K34"/>
    <mergeCell ref="A29:A31"/>
    <mergeCell ref="C29:C31"/>
    <mergeCell ref="E29:E31"/>
    <mergeCell ref="G29:G31"/>
    <mergeCell ref="H29:H31"/>
    <mergeCell ref="I29:I31"/>
    <mergeCell ref="J35:J37"/>
    <mergeCell ref="K35:K37"/>
    <mergeCell ref="L32:L40"/>
    <mergeCell ref="M32:M40"/>
    <mergeCell ref="N32:N40"/>
    <mergeCell ref="O32:O40"/>
    <mergeCell ref="P32:P40"/>
    <mergeCell ref="Q32:Q40"/>
    <mergeCell ref="J29:J31"/>
    <mergeCell ref="K29:K31"/>
    <mergeCell ref="N23:N31"/>
    <mergeCell ref="O23:O31"/>
    <mergeCell ref="P23:P31"/>
    <mergeCell ref="Q23:Q31"/>
    <mergeCell ref="J38:J40"/>
    <mergeCell ref="K38:K40"/>
    <mergeCell ref="A43:A45"/>
    <mergeCell ref="B43:B60"/>
    <mergeCell ref="C43:C45"/>
    <mergeCell ref="E43:E45"/>
    <mergeCell ref="F43:F60"/>
    <mergeCell ref="G43:G45"/>
    <mergeCell ref="H43:H45"/>
    <mergeCell ref="I43:S60"/>
    <mergeCell ref="A38:A40"/>
    <mergeCell ref="C38:C40"/>
    <mergeCell ref="E38:E40"/>
    <mergeCell ref="G38:G40"/>
    <mergeCell ref="H38:H40"/>
    <mergeCell ref="I38:I40"/>
    <mergeCell ref="R32:R40"/>
    <mergeCell ref="S32:S40"/>
    <mergeCell ref="A35:A37"/>
    <mergeCell ref="C35:C37"/>
    <mergeCell ref="E35:E37"/>
    <mergeCell ref="G35:G37"/>
    <mergeCell ref="H35:H37"/>
    <mergeCell ref="I35:I37"/>
    <mergeCell ref="A46:A48"/>
    <mergeCell ref="C46:C48"/>
    <mergeCell ref="E46:E48"/>
    <mergeCell ref="G46:G48"/>
    <mergeCell ref="H46:H48"/>
    <mergeCell ref="A49:A51"/>
    <mergeCell ref="C49:C51"/>
    <mergeCell ref="E49:E51"/>
    <mergeCell ref="G49:G51"/>
    <mergeCell ref="H49:H51"/>
    <mergeCell ref="A52:A54"/>
    <mergeCell ref="C52:C54"/>
    <mergeCell ref="E52:E54"/>
    <mergeCell ref="G52:G54"/>
    <mergeCell ref="H52:H54"/>
    <mergeCell ref="A55:A57"/>
    <mergeCell ref="C55:C57"/>
    <mergeCell ref="E55:E57"/>
    <mergeCell ref="G55:G57"/>
    <mergeCell ref="H55:H57"/>
    <mergeCell ref="I61:I63"/>
    <mergeCell ref="J61:J63"/>
    <mergeCell ref="K61:K63"/>
    <mergeCell ref="L61:L69"/>
    <mergeCell ref="K67:K69"/>
    <mergeCell ref="A58:A60"/>
    <mergeCell ref="C58:C60"/>
    <mergeCell ref="E58:E60"/>
    <mergeCell ref="G58:G60"/>
    <mergeCell ref="H58:H60"/>
    <mergeCell ref="A61:A63"/>
    <mergeCell ref="B61:B78"/>
    <mergeCell ref="C61:C63"/>
    <mergeCell ref="E61:E63"/>
    <mergeCell ref="F61:F78"/>
    <mergeCell ref="C67:C69"/>
    <mergeCell ref="E67:E69"/>
    <mergeCell ref="G67:G69"/>
    <mergeCell ref="H67:H69"/>
    <mergeCell ref="I67:I69"/>
    <mergeCell ref="J67:J69"/>
    <mergeCell ref="S61:S69"/>
    <mergeCell ref="A64:A66"/>
    <mergeCell ref="C64:C66"/>
    <mergeCell ref="E64:E66"/>
    <mergeCell ref="G64:G66"/>
    <mergeCell ref="H64:H66"/>
    <mergeCell ref="I64:I66"/>
    <mergeCell ref="J64:J66"/>
    <mergeCell ref="K64:K66"/>
    <mergeCell ref="A67:A69"/>
    <mergeCell ref="M61:M69"/>
    <mergeCell ref="N61:N69"/>
    <mergeCell ref="O61:O69"/>
    <mergeCell ref="P61:P69"/>
    <mergeCell ref="Q61:Q69"/>
    <mergeCell ref="R61:R69"/>
    <mergeCell ref="G61:G63"/>
    <mergeCell ref="H61:H63"/>
    <mergeCell ref="A73:A75"/>
    <mergeCell ref="C73:C75"/>
    <mergeCell ref="E73:E75"/>
    <mergeCell ref="G73:G75"/>
    <mergeCell ref="H73:H75"/>
    <mergeCell ref="I73:I75"/>
    <mergeCell ref="J70:J72"/>
    <mergeCell ref="K70:K72"/>
    <mergeCell ref="L70:L78"/>
    <mergeCell ref="J73:J75"/>
    <mergeCell ref="K73:K75"/>
    <mergeCell ref="J76:J78"/>
    <mergeCell ref="K76:K78"/>
    <mergeCell ref="A70:A72"/>
    <mergeCell ref="C70:C72"/>
    <mergeCell ref="E70:E72"/>
    <mergeCell ref="G70:G72"/>
    <mergeCell ref="H70:H72"/>
    <mergeCell ref="I70:I72"/>
    <mergeCell ref="A76:A78"/>
    <mergeCell ref="C76:C78"/>
    <mergeCell ref="E76:E78"/>
    <mergeCell ref="G76:G78"/>
    <mergeCell ref="H76:H78"/>
    <mergeCell ref="I76:I78"/>
    <mergeCell ref="P70:P78"/>
    <mergeCell ref="Q70:Q78"/>
    <mergeCell ref="R70:R78"/>
    <mergeCell ref="H81:H83"/>
    <mergeCell ref="I81:S98"/>
    <mergeCell ref="H96:H98"/>
    <mergeCell ref="H87:H89"/>
    <mergeCell ref="S70:S78"/>
    <mergeCell ref="M70:M78"/>
    <mergeCell ref="N70:N78"/>
    <mergeCell ref="O70:O78"/>
    <mergeCell ref="A84:A86"/>
    <mergeCell ref="C84:C86"/>
    <mergeCell ref="E84:E86"/>
    <mergeCell ref="G84:G86"/>
    <mergeCell ref="H84:H86"/>
    <mergeCell ref="A87:A89"/>
    <mergeCell ref="C87:C89"/>
    <mergeCell ref="E87:E89"/>
    <mergeCell ref="A81:A83"/>
    <mergeCell ref="B81:B98"/>
    <mergeCell ref="C81:C83"/>
    <mergeCell ref="E81:E83"/>
    <mergeCell ref="F81:F98"/>
    <mergeCell ref="G81:G83"/>
    <mergeCell ref="G87:G89"/>
    <mergeCell ref="A93:A95"/>
    <mergeCell ref="C93:C95"/>
    <mergeCell ref="E93:E95"/>
    <mergeCell ref="G93:G95"/>
    <mergeCell ref="H93:H95"/>
    <mergeCell ref="A96:A98"/>
    <mergeCell ref="C96:C98"/>
    <mergeCell ref="E96:E98"/>
    <mergeCell ref="G96:G98"/>
    <mergeCell ref="A90:A92"/>
    <mergeCell ref="C90:C92"/>
    <mergeCell ref="E90:E92"/>
    <mergeCell ref="G90:G92"/>
    <mergeCell ref="H90:H92"/>
    <mergeCell ref="A99:A101"/>
    <mergeCell ref="B99:B116"/>
    <mergeCell ref="C99:C101"/>
    <mergeCell ref="E99:E101"/>
    <mergeCell ref="F99:F116"/>
    <mergeCell ref="G99:G101"/>
    <mergeCell ref="A102:A104"/>
    <mergeCell ref="C102:C104"/>
    <mergeCell ref="E102:E104"/>
    <mergeCell ref="G102:G104"/>
    <mergeCell ref="A108:A110"/>
    <mergeCell ref="C108:C110"/>
    <mergeCell ref="E108:E110"/>
    <mergeCell ref="G108:G110"/>
    <mergeCell ref="H108:H110"/>
    <mergeCell ref="R99:R107"/>
    <mergeCell ref="S99:S107"/>
    <mergeCell ref="H99:H101"/>
    <mergeCell ref="I99:I101"/>
    <mergeCell ref="J99:J101"/>
    <mergeCell ref="K99:K101"/>
    <mergeCell ref="L99:L107"/>
    <mergeCell ref="M99:M107"/>
    <mergeCell ref="H102:H104"/>
    <mergeCell ref="I102:I104"/>
    <mergeCell ref="J102:J104"/>
    <mergeCell ref="K102:K104"/>
    <mergeCell ref="I108:I110"/>
    <mergeCell ref="J108:J110"/>
    <mergeCell ref="K108:K110"/>
    <mergeCell ref="A105:A107"/>
    <mergeCell ref="C105:C107"/>
    <mergeCell ref="E105:E107"/>
    <mergeCell ref="G105:G107"/>
    <mergeCell ref="H105:H107"/>
    <mergeCell ref="I105:I107"/>
    <mergeCell ref="J111:J113"/>
    <mergeCell ref="K111:K113"/>
    <mergeCell ref="L108:L116"/>
    <mergeCell ref="M108:M116"/>
    <mergeCell ref="N108:N116"/>
    <mergeCell ref="O108:O116"/>
    <mergeCell ref="P108:P116"/>
    <mergeCell ref="Q108:Q116"/>
    <mergeCell ref="J105:J107"/>
    <mergeCell ref="K105:K107"/>
    <mergeCell ref="N99:N107"/>
    <mergeCell ref="O99:O107"/>
    <mergeCell ref="P99:P107"/>
    <mergeCell ref="Q99:Q107"/>
    <mergeCell ref="J114:J116"/>
    <mergeCell ref="K114:K116"/>
    <mergeCell ref="A120:A122"/>
    <mergeCell ref="B120:B137"/>
    <mergeCell ref="C120:C122"/>
    <mergeCell ref="E120:E122"/>
    <mergeCell ref="F120:F137"/>
    <mergeCell ref="G120:G122"/>
    <mergeCell ref="H120:H122"/>
    <mergeCell ref="I120:S137"/>
    <mergeCell ref="A114:A116"/>
    <mergeCell ref="C114:C116"/>
    <mergeCell ref="E114:E116"/>
    <mergeCell ref="G114:G116"/>
    <mergeCell ref="H114:H116"/>
    <mergeCell ref="I114:I116"/>
    <mergeCell ref="R108:R116"/>
    <mergeCell ref="S108:S116"/>
    <mergeCell ref="A111:A113"/>
    <mergeCell ref="C111:C113"/>
    <mergeCell ref="E111:E113"/>
    <mergeCell ref="G111:G113"/>
    <mergeCell ref="H111:H113"/>
    <mergeCell ref="I111:I113"/>
    <mergeCell ref="A123:A125"/>
    <mergeCell ref="C123:C125"/>
    <mergeCell ref="E123:E125"/>
    <mergeCell ref="G123:G125"/>
    <mergeCell ref="H123:H125"/>
    <mergeCell ref="A126:A128"/>
    <mergeCell ref="C126:C128"/>
    <mergeCell ref="E126:E128"/>
    <mergeCell ref="G126:G128"/>
    <mergeCell ref="H126:H128"/>
    <mergeCell ref="A129:A131"/>
    <mergeCell ref="C129:C131"/>
    <mergeCell ref="E129:E131"/>
    <mergeCell ref="G129:G131"/>
    <mergeCell ref="H129:H131"/>
    <mergeCell ref="A132:A134"/>
    <mergeCell ref="C132:C134"/>
    <mergeCell ref="E132:E134"/>
    <mergeCell ref="G132:G134"/>
    <mergeCell ref="H132:H134"/>
    <mergeCell ref="I138:I140"/>
    <mergeCell ref="J138:J140"/>
    <mergeCell ref="K138:K140"/>
    <mergeCell ref="L138:L146"/>
    <mergeCell ref="K144:K146"/>
    <mergeCell ref="A135:A137"/>
    <mergeCell ref="C135:C137"/>
    <mergeCell ref="E135:E137"/>
    <mergeCell ref="G135:G137"/>
    <mergeCell ref="H135:H137"/>
    <mergeCell ref="A138:A140"/>
    <mergeCell ref="B138:B155"/>
    <mergeCell ref="C138:C140"/>
    <mergeCell ref="E138:E140"/>
    <mergeCell ref="F138:F155"/>
    <mergeCell ref="C144:C146"/>
    <mergeCell ref="E144:E146"/>
    <mergeCell ref="G144:G146"/>
    <mergeCell ref="H144:H146"/>
    <mergeCell ref="I144:I146"/>
    <mergeCell ref="J144:J146"/>
    <mergeCell ref="S138:S146"/>
    <mergeCell ref="A141:A143"/>
    <mergeCell ref="C141:C143"/>
    <mergeCell ref="E141:E143"/>
    <mergeCell ref="G141:G143"/>
    <mergeCell ref="H141:H143"/>
    <mergeCell ref="I141:I143"/>
    <mergeCell ref="J141:J143"/>
    <mergeCell ref="K141:K143"/>
    <mergeCell ref="A144:A146"/>
    <mergeCell ref="M138:M146"/>
    <mergeCell ref="N138:N146"/>
    <mergeCell ref="O138:O146"/>
    <mergeCell ref="P138:P146"/>
    <mergeCell ref="Q138:Q146"/>
    <mergeCell ref="R138:R146"/>
    <mergeCell ref="G138:G140"/>
    <mergeCell ref="H138:H140"/>
    <mergeCell ref="A150:A152"/>
    <mergeCell ref="C150:C152"/>
    <mergeCell ref="E150:E152"/>
    <mergeCell ref="G150:G152"/>
    <mergeCell ref="H150:H152"/>
    <mergeCell ref="I150:I152"/>
    <mergeCell ref="J147:J149"/>
    <mergeCell ref="K147:K149"/>
    <mergeCell ref="L147:L155"/>
    <mergeCell ref="J150:J152"/>
    <mergeCell ref="K150:K152"/>
    <mergeCell ref="J153:J155"/>
    <mergeCell ref="K153:K155"/>
    <mergeCell ref="A147:A149"/>
    <mergeCell ref="C147:C149"/>
    <mergeCell ref="E147:E149"/>
    <mergeCell ref="G147:G149"/>
    <mergeCell ref="H147:H149"/>
    <mergeCell ref="I147:I149"/>
    <mergeCell ref="A153:A155"/>
    <mergeCell ref="C153:C155"/>
    <mergeCell ref="E153:E155"/>
    <mergeCell ref="G153:G155"/>
    <mergeCell ref="H153:H155"/>
    <mergeCell ref="I153:I155"/>
    <mergeCell ref="P147:P155"/>
    <mergeCell ref="Q147:Q155"/>
    <mergeCell ref="R147:R155"/>
    <mergeCell ref="H158:H160"/>
    <mergeCell ref="I158:S175"/>
    <mergeCell ref="H173:H175"/>
    <mergeCell ref="H164:H166"/>
    <mergeCell ref="S147:S155"/>
    <mergeCell ref="M147:M155"/>
    <mergeCell ref="N147:N155"/>
    <mergeCell ref="O147:O155"/>
    <mergeCell ref="A161:A163"/>
    <mergeCell ref="C161:C163"/>
    <mergeCell ref="E161:E163"/>
    <mergeCell ref="G161:G163"/>
    <mergeCell ref="H161:H163"/>
    <mergeCell ref="A164:A166"/>
    <mergeCell ref="C164:C166"/>
    <mergeCell ref="E164:E166"/>
    <mergeCell ref="A158:A160"/>
    <mergeCell ref="B158:B175"/>
    <mergeCell ref="C158:C160"/>
    <mergeCell ref="E158:E160"/>
    <mergeCell ref="F158:F175"/>
    <mergeCell ref="G158:G160"/>
    <mergeCell ref="G164:G166"/>
    <mergeCell ref="A170:A172"/>
    <mergeCell ref="C170:C172"/>
    <mergeCell ref="E170:E172"/>
    <mergeCell ref="G170:G172"/>
    <mergeCell ref="H170:H172"/>
    <mergeCell ref="A173:A175"/>
    <mergeCell ref="C173:C175"/>
    <mergeCell ref="E173:E175"/>
    <mergeCell ref="G173:G175"/>
    <mergeCell ref="A167:A169"/>
    <mergeCell ref="C167:C169"/>
    <mergeCell ref="E167:E169"/>
    <mergeCell ref="G167:G169"/>
    <mergeCell ref="H167:H169"/>
    <mergeCell ref="A176:A178"/>
    <mergeCell ref="B176:B193"/>
    <mergeCell ref="C176:C178"/>
    <mergeCell ref="E176:E178"/>
    <mergeCell ref="F176:F193"/>
    <mergeCell ref="G176:G178"/>
    <mergeCell ref="A179:A181"/>
    <mergeCell ref="C179:C181"/>
    <mergeCell ref="E179:E181"/>
    <mergeCell ref="G179:G181"/>
    <mergeCell ref="A185:A187"/>
    <mergeCell ref="C185:C187"/>
    <mergeCell ref="E185:E187"/>
    <mergeCell ref="G185:G187"/>
    <mergeCell ref="H185:H187"/>
    <mergeCell ref="R176:R184"/>
    <mergeCell ref="S176:S184"/>
    <mergeCell ref="H176:H178"/>
    <mergeCell ref="I176:I178"/>
    <mergeCell ref="J176:J178"/>
    <mergeCell ref="K176:K178"/>
    <mergeCell ref="L176:L184"/>
    <mergeCell ref="M176:M184"/>
    <mergeCell ref="H179:H181"/>
    <mergeCell ref="I179:I181"/>
    <mergeCell ref="J179:J181"/>
    <mergeCell ref="K179:K181"/>
    <mergeCell ref="I185:I187"/>
    <mergeCell ref="J185:J187"/>
    <mergeCell ref="K185:K187"/>
    <mergeCell ref="A182:A184"/>
    <mergeCell ref="C182:C184"/>
    <mergeCell ref="E182:E184"/>
    <mergeCell ref="G182:G184"/>
    <mergeCell ref="H182:H184"/>
    <mergeCell ref="I182:I184"/>
    <mergeCell ref="J188:J190"/>
    <mergeCell ref="K188:K190"/>
    <mergeCell ref="L185:L193"/>
    <mergeCell ref="M185:M193"/>
    <mergeCell ref="N185:N193"/>
    <mergeCell ref="O185:O193"/>
    <mergeCell ref="P185:P193"/>
    <mergeCell ref="Q185:Q193"/>
    <mergeCell ref="J182:J184"/>
    <mergeCell ref="K182:K184"/>
    <mergeCell ref="N176:N184"/>
    <mergeCell ref="O176:O184"/>
    <mergeCell ref="P176:P184"/>
    <mergeCell ref="Q176:Q184"/>
    <mergeCell ref="J191:J193"/>
    <mergeCell ref="K191:K193"/>
    <mergeCell ref="A196:A198"/>
    <mergeCell ref="B196:B213"/>
    <mergeCell ref="C196:C198"/>
    <mergeCell ref="E196:E198"/>
    <mergeCell ref="F196:F213"/>
    <mergeCell ref="G196:G198"/>
    <mergeCell ref="H196:H198"/>
    <mergeCell ref="I196:S213"/>
    <mergeCell ref="A191:A193"/>
    <mergeCell ref="C191:C193"/>
    <mergeCell ref="E191:E193"/>
    <mergeCell ref="G191:G193"/>
    <mergeCell ref="H191:H193"/>
    <mergeCell ref="I191:I193"/>
    <mergeCell ref="R185:R193"/>
    <mergeCell ref="S185:S193"/>
    <mergeCell ref="A188:A190"/>
    <mergeCell ref="C188:C190"/>
    <mergeCell ref="E188:E190"/>
    <mergeCell ref="G188:G190"/>
    <mergeCell ref="H188:H190"/>
    <mergeCell ref="I188:I190"/>
    <mergeCell ref="A199:A201"/>
    <mergeCell ref="C199:C201"/>
    <mergeCell ref="E199:E201"/>
    <mergeCell ref="G199:G201"/>
    <mergeCell ref="H199:H201"/>
    <mergeCell ref="A202:A204"/>
    <mergeCell ref="C202:C204"/>
    <mergeCell ref="E202:E204"/>
    <mergeCell ref="G202:G204"/>
    <mergeCell ref="H202:H204"/>
    <mergeCell ref="A205:A207"/>
    <mergeCell ref="C205:C207"/>
    <mergeCell ref="E205:E207"/>
    <mergeCell ref="G205:G207"/>
    <mergeCell ref="H205:H207"/>
    <mergeCell ref="A208:A210"/>
    <mergeCell ref="C208:C210"/>
    <mergeCell ref="E208:E210"/>
    <mergeCell ref="G208:G210"/>
    <mergeCell ref="H208:H210"/>
    <mergeCell ref="I214:I216"/>
    <mergeCell ref="J214:J216"/>
    <mergeCell ref="K214:K216"/>
    <mergeCell ref="L214:L222"/>
    <mergeCell ref="K220:K222"/>
    <mergeCell ref="A211:A213"/>
    <mergeCell ref="C211:C213"/>
    <mergeCell ref="E211:E213"/>
    <mergeCell ref="G211:G213"/>
    <mergeCell ref="H211:H213"/>
    <mergeCell ref="A214:A216"/>
    <mergeCell ref="B214:B231"/>
    <mergeCell ref="C214:C216"/>
    <mergeCell ref="E214:E216"/>
    <mergeCell ref="F214:F231"/>
    <mergeCell ref="C220:C222"/>
    <mergeCell ref="E220:E222"/>
    <mergeCell ref="G220:G222"/>
    <mergeCell ref="H220:H222"/>
    <mergeCell ref="J220:J222"/>
    <mergeCell ref="S214:S222"/>
    <mergeCell ref="A217:A219"/>
    <mergeCell ref="C217:C219"/>
    <mergeCell ref="E217:E219"/>
    <mergeCell ref="G217:G219"/>
    <mergeCell ref="H217:H219"/>
    <mergeCell ref="I217:I219"/>
    <mergeCell ref="J217:J219"/>
    <mergeCell ref="K217:K219"/>
    <mergeCell ref="A220:A222"/>
    <mergeCell ref="M214:M222"/>
    <mergeCell ref="N214:N222"/>
    <mergeCell ref="O214:O222"/>
    <mergeCell ref="P214:P222"/>
    <mergeCell ref="Q214:Q222"/>
    <mergeCell ref="R214:R222"/>
    <mergeCell ref="G214:G216"/>
    <mergeCell ref="H214:H216"/>
    <mergeCell ref="G223:G225"/>
    <mergeCell ref="H223:H225"/>
    <mergeCell ref="I223:I225"/>
    <mergeCell ref="A229:A231"/>
    <mergeCell ref="C229:C231"/>
    <mergeCell ref="E229:E231"/>
    <mergeCell ref="G229:G231"/>
    <mergeCell ref="H229:H231"/>
    <mergeCell ref="I220:I222"/>
    <mergeCell ref="I229:I231"/>
    <mergeCell ref="P223:P231"/>
    <mergeCell ref="Q223:Q231"/>
    <mergeCell ref="R223:R231"/>
    <mergeCell ref="S223:S231"/>
    <mergeCell ref="M223:M231"/>
    <mergeCell ref="N223:N231"/>
    <mergeCell ref="O223:O231"/>
    <mergeCell ref="A226:A228"/>
    <mergeCell ref="C226:C228"/>
    <mergeCell ref="E226:E228"/>
    <mergeCell ref="G226:G228"/>
    <mergeCell ref="H226:H228"/>
    <mergeCell ref="I226:I228"/>
    <mergeCell ref="J223:J225"/>
    <mergeCell ref="K223:K225"/>
    <mergeCell ref="L223:L231"/>
    <mergeCell ref="J226:J228"/>
    <mergeCell ref="K226:K228"/>
    <mergeCell ref="J229:J231"/>
    <mergeCell ref="K229:K231"/>
    <mergeCell ref="A223:A225"/>
    <mergeCell ref="C223:C225"/>
    <mergeCell ref="E223:E2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7765-D042-4A52-9690-D6BCA4714C0F}">
  <dimension ref="A2:S231"/>
  <sheetViews>
    <sheetView zoomScale="60" zoomScaleNormal="60" workbookViewId="0">
      <selection activeCell="A2" sqref="A2"/>
    </sheetView>
  </sheetViews>
  <sheetFormatPr defaultRowHeight="14.4" x14ac:dyDescent="0.3"/>
  <sheetData>
    <row r="2" spans="1:19" x14ac:dyDescent="0.3">
      <c r="A2" t="s">
        <v>72</v>
      </c>
    </row>
    <row r="3" spans="1:19" ht="15" thickBot="1" x14ac:dyDescent="0.35"/>
    <row r="4" spans="1:19" ht="15" thickBot="1" x14ac:dyDescent="0.35">
      <c r="A4" s="4" t="s">
        <v>25</v>
      </c>
      <c r="B4" s="6" t="s">
        <v>28</v>
      </c>
      <c r="C4" s="6" t="s">
        <v>24</v>
      </c>
      <c r="D4" s="6" t="s">
        <v>23</v>
      </c>
      <c r="E4" s="6" t="s">
        <v>22</v>
      </c>
      <c r="F4" s="6" t="s">
        <v>21</v>
      </c>
      <c r="G4" s="6" t="s">
        <v>20</v>
      </c>
      <c r="H4" s="6" t="s">
        <v>19</v>
      </c>
      <c r="I4" s="6" t="s">
        <v>18</v>
      </c>
      <c r="J4" s="6" t="s">
        <v>17</v>
      </c>
      <c r="K4" s="13" t="s">
        <v>16</v>
      </c>
      <c r="L4" s="13" t="s">
        <v>15</v>
      </c>
      <c r="M4" s="13" t="s">
        <v>14</v>
      </c>
      <c r="N4" s="13" t="s">
        <v>13</v>
      </c>
      <c r="O4" s="13" t="s">
        <v>12</v>
      </c>
      <c r="P4" s="13" t="s">
        <v>11</v>
      </c>
      <c r="Q4" s="13" t="s">
        <v>10</v>
      </c>
      <c r="R4" s="13" t="s">
        <v>9</v>
      </c>
      <c r="S4" s="12" t="s">
        <v>8</v>
      </c>
    </row>
    <row r="5" spans="1:19" x14ac:dyDescent="0.3">
      <c r="A5" s="44" t="s">
        <v>6</v>
      </c>
      <c r="B5" s="41" t="s">
        <v>27</v>
      </c>
      <c r="C5" s="41" t="s">
        <v>7</v>
      </c>
      <c r="D5" s="18">
        <v>15.857635498046875</v>
      </c>
      <c r="E5" s="41">
        <f>AVERAGE(D5:D7)</f>
        <v>15.861352602640787</v>
      </c>
      <c r="F5" s="41">
        <f>AVERAGE(E5:E11)</f>
        <v>15.828773074679903</v>
      </c>
      <c r="G5" s="41">
        <f>F5-E5</f>
        <v>-3.2579527960884036E-2</v>
      </c>
      <c r="H5" s="41">
        <f>2^G5</f>
        <v>0.97767066603810748</v>
      </c>
      <c r="I5" s="41"/>
      <c r="J5" s="46"/>
      <c r="K5" s="46"/>
      <c r="L5" s="46"/>
      <c r="M5" s="46"/>
      <c r="N5" s="46"/>
      <c r="O5" s="46"/>
      <c r="P5" s="46"/>
      <c r="Q5" s="46"/>
      <c r="R5" s="46"/>
      <c r="S5" s="47"/>
    </row>
    <row r="6" spans="1:19" x14ac:dyDescent="0.3">
      <c r="A6" s="31"/>
      <c r="B6" s="34"/>
      <c r="C6" s="34"/>
      <c r="D6" s="19">
        <v>15.877913475036621</v>
      </c>
      <c r="E6" s="34"/>
      <c r="F6" s="34"/>
      <c r="G6" s="34"/>
      <c r="H6" s="34"/>
      <c r="I6" s="34"/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x14ac:dyDescent="0.3">
      <c r="A7" s="32"/>
      <c r="B7" s="34"/>
      <c r="C7" s="35"/>
      <c r="D7" s="20">
        <v>15.848508834838867</v>
      </c>
      <c r="E7" s="35"/>
      <c r="F7" s="34"/>
      <c r="G7" s="35"/>
      <c r="H7" s="35"/>
      <c r="I7" s="34"/>
      <c r="J7" s="48"/>
      <c r="K7" s="48"/>
      <c r="L7" s="48"/>
      <c r="M7" s="48"/>
      <c r="N7" s="48"/>
      <c r="O7" s="48"/>
      <c r="P7" s="48"/>
      <c r="Q7" s="48"/>
      <c r="R7" s="48"/>
      <c r="S7" s="49"/>
    </row>
    <row r="8" spans="1:19" x14ac:dyDescent="0.3">
      <c r="A8" s="30" t="s">
        <v>5</v>
      </c>
      <c r="B8" s="34"/>
      <c r="C8" s="34" t="s">
        <v>7</v>
      </c>
      <c r="D8" s="19">
        <v>15.988972663879395</v>
      </c>
      <c r="E8" s="33">
        <f>AVERAGE(D8:D10)</f>
        <v>15.998689333597818</v>
      </c>
      <c r="F8" s="34"/>
      <c r="G8" s="33">
        <f>F5-E8</f>
        <v>-0.16991625891791529</v>
      </c>
      <c r="H8" s="33">
        <f>2^G8</f>
        <v>0.88889427544399802</v>
      </c>
      <c r="I8" s="34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x14ac:dyDescent="0.3">
      <c r="A9" s="31"/>
      <c r="B9" s="34"/>
      <c r="C9" s="34"/>
      <c r="D9" s="19">
        <v>16.010221481323242</v>
      </c>
      <c r="E9" s="34"/>
      <c r="F9" s="34"/>
      <c r="G9" s="34"/>
      <c r="H9" s="34"/>
      <c r="I9" s="34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19" x14ac:dyDescent="0.3">
      <c r="A10" s="32"/>
      <c r="B10" s="34"/>
      <c r="C10" s="35"/>
      <c r="D10" s="20">
        <v>15.99687385559082</v>
      </c>
      <c r="E10" s="35"/>
      <c r="F10" s="34"/>
      <c r="G10" s="35"/>
      <c r="H10" s="35"/>
      <c r="I10" s="34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1:19" x14ac:dyDescent="0.3">
      <c r="A11" s="30" t="s">
        <v>4</v>
      </c>
      <c r="B11" s="34"/>
      <c r="C11" s="33" t="s">
        <v>7</v>
      </c>
      <c r="D11" s="19">
        <v>15.611162185668945</v>
      </c>
      <c r="E11" s="33">
        <f>AVERAGE(D11:D13)</f>
        <v>15.626277287801107</v>
      </c>
      <c r="F11" s="34"/>
      <c r="G11" s="33">
        <f>F5-E11</f>
        <v>0.20249578687879577</v>
      </c>
      <c r="H11" s="33">
        <f>2^G11</f>
        <v>1.15068726286061</v>
      </c>
      <c r="I11" s="34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1:19" x14ac:dyDescent="0.3">
      <c r="A12" s="31"/>
      <c r="B12" s="34"/>
      <c r="C12" s="34"/>
      <c r="D12" s="19">
        <v>15.640833854675293</v>
      </c>
      <c r="E12" s="34"/>
      <c r="F12" s="34"/>
      <c r="G12" s="34"/>
      <c r="H12" s="34"/>
      <c r="I12" s="34"/>
      <c r="J12" s="48"/>
      <c r="K12" s="48"/>
      <c r="L12" s="48"/>
      <c r="M12" s="48"/>
      <c r="N12" s="48"/>
      <c r="O12" s="48"/>
      <c r="P12" s="48"/>
      <c r="Q12" s="48"/>
      <c r="R12" s="48"/>
      <c r="S12" s="49"/>
    </row>
    <row r="13" spans="1:19" x14ac:dyDescent="0.3">
      <c r="A13" s="32"/>
      <c r="B13" s="34"/>
      <c r="C13" s="35"/>
      <c r="D13" s="20">
        <v>15.626835823059082</v>
      </c>
      <c r="E13" s="35"/>
      <c r="F13" s="34"/>
      <c r="G13" s="35"/>
      <c r="H13" s="35"/>
      <c r="I13" s="34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1:19" x14ac:dyDescent="0.3">
      <c r="A14" s="30" t="s">
        <v>49</v>
      </c>
      <c r="B14" s="34"/>
      <c r="C14" s="33" t="s">
        <v>7</v>
      </c>
      <c r="D14" s="21">
        <v>15.600760459899902</v>
      </c>
      <c r="E14" s="33">
        <f>AVERAGE(D14:D16)</f>
        <v>15.589157740275065</v>
      </c>
      <c r="F14" s="34"/>
      <c r="G14" s="33">
        <f>F5-E14</f>
        <v>0.23961533440483862</v>
      </c>
      <c r="H14" s="33">
        <f>2^G14</f>
        <v>1.1806778154820339</v>
      </c>
      <c r="I14" s="34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1:19" x14ac:dyDescent="0.3">
      <c r="A15" s="31"/>
      <c r="B15" s="34"/>
      <c r="C15" s="34"/>
      <c r="D15" s="19">
        <v>15.612762451171875</v>
      </c>
      <c r="E15" s="34"/>
      <c r="F15" s="34"/>
      <c r="G15" s="34"/>
      <c r="H15" s="34"/>
      <c r="I15" s="34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1:19" x14ac:dyDescent="0.3">
      <c r="A16" s="32"/>
      <c r="B16" s="34"/>
      <c r="C16" s="35"/>
      <c r="D16" s="20">
        <v>15.553950309753418</v>
      </c>
      <c r="E16" s="35"/>
      <c r="F16" s="34"/>
      <c r="G16" s="35"/>
      <c r="H16" s="35"/>
      <c r="I16" s="34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1:19" x14ac:dyDescent="0.3">
      <c r="A17" s="30" t="s">
        <v>50</v>
      </c>
      <c r="B17" s="34"/>
      <c r="C17" s="33" t="s">
        <v>7</v>
      </c>
      <c r="D17" s="21">
        <v>15.829633712768555</v>
      </c>
      <c r="E17" s="33">
        <f>AVERAGE(D17:D19)</f>
        <v>15.83962599436442</v>
      </c>
      <c r="F17" s="34"/>
      <c r="G17" s="33">
        <f>F5-E17</f>
        <v>-1.0852919684516849E-2</v>
      </c>
      <c r="H17" s="33">
        <f>2^G17</f>
        <v>0.99250555378810923</v>
      </c>
      <c r="I17" s="34"/>
      <c r="J17" s="48"/>
      <c r="K17" s="48"/>
      <c r="L17" s="48"/>
      <c r="M17" s="48"/>
      <c r="N17" s="48"/>
      <c r="O17" s="48"/>
      <c r="P17" s="48"/>
      <c r="Q17" s="48"/>
      <c r="R17" s="48"/>
      <c r="S17" s="49"/>
    </row>
    <row r="18" spans="1:19" x14ac:dyDescent="0.3">
      <c r="A18" s="31"/>
      <c r="B18" s="34"/>
      <c r="C18" s="34"/>
      <c r="D18" s="19">
        <v>15.87391185760498</v>
      </c>
      <c r="E18" s="34"/>
      <c r="F18" s="34"/>
      <c r="G18" s="34"/>
      <c r="H18" s="34"/>
      <c r="I18" s="34"/>
      <c r="J18" s="48"/>
      <c r="K18" s="48"/>
      <c r="L18" s="48"/>
      <c r="M18" s="48"/>
      <c r="N18" s="48"/>
      <c r="O18" s="48"/>
      <c r="P18" s="48"/>
      <c r="Q18" s="48"/>
      <c r="R18" s="48"/>
      <c r="S18" s="49"/>
    </row>
    <row r="19" spans="1:19" x14ac:dyDescent="0.3">
      <c r="A19" s="32"/>
      <c r="B19" s="34"/>
      <c r="C19" s="35"/>
      <c r="D19" s="20">
        <v>15.815332412719727</v>
      </c>
      <c r="E19" s="35"/>
      <c r="F19" s="34"/>
      <c r="G19" s="35"/>
      <c r="H19" s="35"/>
      <c r="I19" s="34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1:19" x14ac:dyDescent="0.3">
      <c r="A20" s="31" t="s">
        <v>51</v>
      </c>
      <c r="B20" s="34"/>
      <c r="C20" s="34" t="s">
        <v>7</v>
      </c>
      <c r="D20" s="19">
        <v>15.681473731994629</v>
      </c>
      <c r="E20" s="34">
        <f>AVERAGE(D20:D22)</f>
        <v>15.685652414957682</v>
      </c>
      <c r="F20" s="34"/>
      <c r="G20" s="34">
        <f>F5-E20</f>
        <v>0.14312065972222143</v>
      </c>
      <c r="H20" s="34">
        <f>2^G20</f>
        <v>1.1042912006362762</v>
      </c>
      <c r="I20" s="34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1:19" x14ac:dyDescent="0.3">
      <c r="A21" s="31"/>
      <c r="B21" s="34"/>
      <c r="C21" s="34"/>
      <c r="D21" s="19">
        <v>15.705697059631348</v>
      </c>
      <c r="E21" s="34"/>
      <c r="F21" s="34"/>
      <c r="G21" s="34"/>
      <c r="H21" s="34"/>
      <c r="I21" s="34"/>
      <c r="J21" s="48"/>
      <c r="K21" s="48"/>
      <c r="L21" s="48"/>
      <c r="M21" s="48"/>
      <c r="N21" s="48"/>
      <c r="O21" s="48"/>
      <c r="P21" s="48"/>
      <c r="Q21" s="48"/>
      <c r="R21" s="48"/>
      <c r="S21" s="49"/>
    </row>
    <row r="22" spans="1:19" ht="15" thickBot="1" x14ac:dyDescent="0.35">
      <c r="A22" s="40"/>
      <c r="B22" s="39"/>
      <c r="C22" s="39"/>
      <c r="D22" s="22">
        <v>15.66978645324707</v>
      </c>
      <c r="E22" s="39"/>
      <c r="F22" s="39"/>
      <c r="G22" s="39"/>
      <c r="H22" s="39"/>
      <c r="I22" s="39"/>
      <c r="J22" s="50"/>
      <c r="K22" s="50"/>
      <c r="L22" s="50"/>
      <c r="M22" s="50"/>
      <c r="N22" s="50"/>
      <c r="O22" s="50"/>
      <c r="P22" s="50"/>
      <c r="Q22" s="50"/>
      <c r="R22" s="50"/>
      <c r="S22" s="51"/>
    </row>
    <row r="23" spans="1:19" x14ac:dyDescent="0.3">
      <c r="A23" s="44" t="s">
        <v>6</v>
      </c>
      <c r="B23" s="34" t="s">
        <v>26</v>
      </c>
      <c r="C23" s="41" t="s">
        <v>52</v>
      </c>
      <c r="D23" s="18">
        <v>20.547687530517578</v>
      </c>
      <c r="E23" s="41">
        <f>AVERAGE(D23:D25)</f>
        <v>20.549140294392902</v>
      </c>
      <c r="F23" s="34">
        <f>AVERAGE(E23:E29)</f>
        <v>20.206595950656464</v>
      </c>
      <c r="G23" s="41">
        <f>F23-E23</f>
        <v>-0.34254434373643861</v>
      </c>
      <c r="H23" s="41">
        <f>2^G23</f>
        <v>0.78864921921400366</v>
      </c>
      <c r="I23" s="41">
        <f>H5</f>
        <v>0.97767066603810748</v>
      </c>
      <c r="J23" s="41">
        <f>H23/I23</f>
        <v>0.80666143171699067</v>
      </c>
      <c r="K23" s="41">
        <f>LOG(J23,2)</f>
        <v>-0.30996481577555474</v>
      </c>
      <c r="L23" s="41">
        <f>GEOMEAN(J23:J31)</f>
        <v>0.99999999999999911</v>
      </c>
      <c r="M23" s="41">
        <f>LOG(L23,2)</f>
        <v>-1.2813706015259676E-15</v>
      </c>
      <c r="N23" s="41">
        <f>_xlfn.STDEV.P(K23:K31)</f>
        <v>0.22283190216789417</v>
      </c>
      <c r="O23" s="41">
        <f>N23/SQRT(3)</f>
        <v>0.12865205870067006</v>
      </c>
      <c r="P23" s="41">
        <f>2^(M23-O23)</f>
        <v>0.91468566178577881</v>
      </c>
      <c r="Q23" s="41">
        <f>2^(M23+O23)</f>
        <v>1.0932717563842169</v>
      </c>
      <c r="R23" s="41">
        <f>L23-P23</f>
        <v>8.5314338214220298E-2</v>
      </c>
      <c r="S23" s="42">
        <f>Q23-L23</f>
        <v>9.3271756384217808E-2</v>
      </c>
    </row>
    <row r="24" spans="1:19" x14ac:dyDescent="0.3">
      <c r="A24" s="31"/>
      <c r="B24" s="34"/>
      <c r="C24" s="34"/>
      <c r="D24" s="19">
        <v>20.539548873901367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8"/>
    </row>
    <row r="25" spans="1:19" x14ac:dyDescent="0.3">
      <c r="A25" s="32"/>
      <c r="B25" s="34"/>
      <c r="C25" s="35"/>
      <c r="D25" s="20">
        <v>20.560184478759766</v>
      </c>
      <c r="E25" s="35"/>
      <c r="F25" s="34"/>
      <c r="G25" s="35"/>
      <c r="H25" s="35"/>
      <c r="I25" s="35"/>
      <c r="J25" s="35"/>
      <c r="K25" s="35"/>
      <c r="L25" s="34"/>
      <c r="M25" s="34"/>
      <c r="N25" s="34"/>
      <c r="O25" s="34"/>
      <c r="P25" s="34"/>
      <c r="Q25" s="34"/>
      <c r="R25" s="34"/>
      <c r="S25" s="28"/>
    </row>
    <row r="26" spans="1:19" x14ac:dyDescent="0.3">
      <c r="A26" s="30" t="s">
        <v>5</v>
      </c>
      <c r="B26" s="34"/>
      <c r="C26" s="34" t="s">
        <v>52</v>
      </c>
      <c r="D26" s="19">
        <v>20.26158332824707</v>
      </c>
      <c r="E26" s="33">
        <f>AVERAGE(D26:D28)</f>
        <v>20.270748138427734</v>
      </c>
      <c r="F26" s="34"/>
      <c r="G26" s="33">
        <f>F23-E26</f>
        <v>-6.4152187771270519E-2</v>
      </c>
      <c r="H26" s="33">
        <f>2^G26</f>
        <v>0.95650725223098254</v>
      </c>
      <c r="I26" s="33">
        <f>H8</f>
        <v>0.88889427544399802</v>
      </c>
      <c r="J26" s="33">
        <f>H26/I26</f>
        <v>1.0760641379462279</v>
      </c>
      <c r="K26" s="33">
        <f>LOG(J26,2)</f>
        <v>0.10576407114664482</v>
      </c>
      <c r="L26" s="34"/>
      <c r="M26" s="34"/>
      <c r="N26" s="34"/>
      <c r="O26" s="34"/>
      <c r="P26" s="34"/>
      <c r="Q26" s="34"/>
      <c r="R26" s="34"/>
      <c r="S26" s="28"/>
    </row>
    <row r="27" spans="1:19" x14ac:dyDescent="0.3">
      <c r="A27" s="31"/>
      <c r="B27" s="34"/>
      <c r="C27" s="34"/>
      <c r="D27" s="19">
        <v>20.262331008911133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8"/>
    </row>
    <row r="28" spans="1:19" x14ac:dyDescent="0.3">
      <c r="A28" s="32"/>
      <c r="B28" s="34"/>
      <c r="C28" s="35"/>
      <c r="D28" s="20">
        <v>20.288330078125</v>
      </c>
      <c r="E28" s="35"/>
      <c r="F28" s="34"/>
      <c r="G28" s="35"/>
      <c r="H28" s="35"/>
      <c r="I28" s="35"/>
      <c r="J28" s="35"/>
      <c r="K28" s="35"/>
      <c r="L28" s="34"/>
      <c r="M28" s="34"/>
      <c r="N28" s="34"/>
      <c r="O28" s="34"/>
      <c r="P28" s="34"/>
      <c r="Q28" s="34"/>
      <c r="R28" s="34"/>
      <c r="S28" s="28"/>
    </row>
    <row r="29" spans="1:19" x14ac:dyDescent="0.3">
      <c r="A29" s="30" t="s">
        <v>4</v>
      </c>
      <c r="B29" s="34"/>
      <c r="C29" s="33" t="s">
        <v>52</v>
      </c>
      <c r="D29" s="19">
        <v>19.79469108581543</v>
      </c>
      <c r="E29" s="33">
        <f>AVERAGE(D29:D31)</f>
        <v>19.799899419148762</v>
      </c>
      <c r="F29" s="34"/>
      <c r="G29" s="33">
        <f>F23-E29</f>
        <v>0.40669653150770202</v>
      </c>
      <c r="H29" s="33">
        <f>2^G29</f>
        <v>1.3256468833611843</v>
      </c>
      <c r="I29" s="33">
        <f>H11</f>
        <v>1.15068726286061</v>
      </c>
      <c r="J29" s="33">
        <f>H29/I29</f>
        <v>1.1520479335676528</v>
      </c>
      <c r="K29" s="33">
        <f>LOG(J29,2)</f>
        <v>0.20420074462890614</v>
      </c>
      <c r="L29" s="34"/>
      <c r="M29" s="34"/>
      <c r="N29" s="34"/>
      <c r="O29" s="34"/>
      <c r="P29" s="34"/>
      <c r="Q29" s="34"/>
      <c r="R29" s="34"/>
      <c r="S29" s="28"/>
    </row>
    <row r="30" spans="1:19" x14ac:dyDescent="0.3">
      <c r="A30" s="31"/>
      <c r="B30" s="34"/>
      <c r="C30" s="34"/>
      <c r="D30" s="19">
        <v>19.806808471679688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28"/>
    </row>
    <row r="31" spans="1:19" x14ac:dyDescent="0.3">
      <c r="A31" s="32"/>
      <c r="B31" s="34"/>
      <c r="C31" s="35"/>
      <c r="D31" s="20">
        <v>19.798198699951172</v>
      </c>
      <c r="E31" s="35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3"/>
    </row>
    <row r="32" spans="1:19" x14ac:dyDescent="0.3">
      <c r="A32" s="30" t="s">
        <v>49</v>
      </c>
      <c r="B32" s="34"/>
      <c r="C32" s="33" t="s">
        <v>52</v>
      </c>
      <c r="D32" s="21">
        <v>21.23762321472168</v>
      </c>
      <c r="E32" s="33">
        <f>AVERAGE(D32:D34)</f>
        <v>21.25592041015625</v>
      </c>
      <c r="F32" s="34"/>
      <c r="G32" s="33">
        <f>F23-E32</f>
        <v>-1.0493244594997861</v>
      </c>
      <c r="H32" s="33">
        <f>2^G32</f>
        <v>0.48319436677449012</v>
      </c>
      <c r="I32" s="33">
        <f>H14</f>
        <v>1.1806778154820339</v>
      </c>
      <c r="J32" s="33">
        <f>H32/I32</f>
        <v>0.40925166920089623</v>
      </c>
      <c r="K32" s="33">
        <f>LOG(J32,2)</f>
        <v>-1.2889397939046245</v>
      </c>
      <c r="L32" s="34">
        <f>GEOMEAN(J32:J40)</f>
        <v>0.54205180923787788</v>
      </c>
      <c r="M32" s="34">
        <f>LOG(L32,2)</f>
        <v>-0.88349734412299474</v>
      </c>
      <c r="N32" s="34">
        <f>_xlfn.STDEV.P(K32:K40)</f>
        <v>0.28725527065537515</v>
      </c>
      <c r="O32" s="34">
        <f>N32/SQRT(3)</f>
        <v>0.16584690783901965</v>
      </c>
      <c r="P32" s="34">
        <f>2^(M32-O32)</f>
        <v>0.4831877378332512</v>
      </c>
      <c r="Q32" s="34">
        <f>2^(M32+O32)</f>
        <v>0.60808696266926876</v>
      </c>
      <c r="R32" s="34">
        <f>L32-P32</f>
        <v>5.8864071404626683E-2</v>
      </c>
      <c r="S32" s="28">
        <f>Q32-L32</f>
        <v>6.6035153431390881E-2</v>
      </c>
    </row>
    <row r="33" spans="1:19" x14ac:dyDescent="0.3">
      <c r="A33" s="31"/>
      <c r="B33" s="34"/>
      <c r="C33" s="34"/>
      <c r="D33" s="19">
        <v>21.238706588745117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8"/>
    </row>
    <row r="34" spans="1:19" x14ac:dyDescent="0.3">
      <c r="A34" s="32"/>
      <c r="B34" s="34"/>
      <c r="C34" s="35"/>
      <c r="D34" s="20">
        <v>21.291431427001953</v>
      </c>
      <c r="E34" s="35"/>
      <c r="F34" s="34"/>
      <c r="G34" s="35"/>
      <c r="H34" s="35"/>
      <c r="I34" s="35"/>
      <c r="J34" s="35"/>
      <c r="K34" s="35"/>
      <c r="L34" s="34"/>
      <c r="M34" s="34"/>
      <c r="N34" s="34"/>
      <c r="O34" s="34"/>
      <c r="P34" s="34"/>
      <c r="Q34" s="34"/>
      <c r="R34" s="34"/>
      <c r="S34" s="28"/>
    </row>
    <row r="35" spans="1:19" x14ac:dyDescent="0.3">
      <c r="A35" s="30" t="s">
        <v>50</v>
      </c>
      <c r="B35" s="34"/>
      <c r="C35" s="33" t="s">
        <v>52</v>
      </c>
      <c r="D35" s="21">
        <v>20.861618041992188</v>
      </c>
      <c r="E35" s="33">
        <f>AVERAGE(D35:D37)</f>
        <v>20.876186370849609</v>
      </c>
      <c r="F35" s="34"/>
      <c r="G35" s="33">
        <f>F23-E35</f>
        <v>-0.66959042019314552</v>
      </c>
      <c r="H35" s="33">
        <f>2^G35</f>
        <v>0.62868514506724593</v>
      </c>
      <c r="I35" s="33">
        <f>H17</f>
        <v>0.99250555378810923</v>
      </c>
      <c r="J35" s="33">
        <f>H35/I35</f>
        <v>0.63343236989227403</v>
      </c>
      <c r="K35" s="33">
        <f>LOG(J35,2)</f>
        <v>-0.65873750050862878</v>
      </c>
      <c r="L35" s="34"/>
      <c r="M35" s="34"/>
      <c r="N35" s="34"/>
      <c r="O35" s="34"/>
      <c r="P35" s="34"/>
      <c r="Q35" s="34"/>
      <c r="R35" s="34"/>
      <c r="S35" s="28"/>
    </row>
    <row r="36" spans="1:19" x14ac:dyDescent="0.3">
      <c r="A36" s="31"/>
      <c r="B36" s="34"/>
      <c r="C36" s="34"/>
      <c r="D36" s="19">
        <v>20.862873077392578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28"/>
    </row>
    <row r="37" spans="1:19" x14ac:dyDescent="0.3">
      <c r="A37" s="32"/>
      <c r="B37" s="34"/>
      <c r="C37" s="35"/>
      <c r="D37" s="20">
        <v>20.904067993164063</v>
      </c>
      <c r="E37" s="35"/>
      <c r="F37" s="34"/>
      <c r="G37" s="35"/>
      <c r="H37" s="35"/>
      <c r="I37" s="35"/>
      <c r="J37" s="35"/>
      <c r="K37" s="35"/>
      <c r="L37" s="34"/>
      <c r="M37" s="34"/>
      <c r="N37" s="34"/>
      <c r="O37" s="34"/>
      <c r="P37" s="34"/>
      <c r="Q37" s="34"/>
      <c r="R37" s="34"/>
      <c r="S37" s="28"/>
    </row>
    <row r="38" spans="1:19" x14ac:dyDescent="0.3">
      <c r="A38" s="31" t="s">
        <v>51</v>
      </c>
      <c r="B38" s="34"/>
      <c r="C38" s="34" t="s">
        <v>52</v>
      </c>
      <c r="D38" s="19">
        <v>20.750661849975586</v>
      </c>
      <c r="E38" s="34">
        <f>AVERAGE(D38:D40)</f>
        <v>20.766290028889973</v>
      </c>
      <c r="F38" s="34"/>
      <c r="G38" s="34">
        <f>F23-E38</f>
        <v>-0.55969407823350892</v>
      </c>
      <c r="H38" s="34">
        <f>2^G38</f>
        <v>0.67844601214132028</v>
      </c>
      <c r="I38" s="34">
        <f>H20</f>
        <v>1.1042912006362762</v>
      </c>
      <c r="J38" s="34">
        <f>H38/I38</f>
        <v>0.61437237908842324</v>
      </c>
      <c r="K38" s="34">
        <f>LOG(J38,2)</f>
        <v>-0.70281473795573046</v>
      </c>
      <c r="L38" s="34"/>
      <c r="M38" s="34"/>
      <c r="N38" s="34"/>
      <c r="O38" s="34"/>
      <c r="P38" s="34"/>
      <c r="Q38" s="34"/>
      <c r="R38" s="34"/>
      <c r="S38" s="28"/>
    </row>
    <row r="39" spans="1:19" x14ac:dyDescent="0.3">
      <c r="A39" s="31"/>
      <c r="B39" s="34"/>
      <c r="C39" s="34"/>
      <c r="D39" s="19">
        <v>20.742942810058594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8"/>
    </row>
    <row r="40" spans="1:19" ht="15" thickBot="1" x14ac:dyDescent="0.35">
      <c r="A40" s="40"/>
      <c r="B40" s="39"/>
      <c r="C40" s="39"/>
      <c r="D40" s="22">
        <v>20.805265426635742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29"/>
    </row>
    <row r="41" spans="1:19" ht="15" thickBot="1" x14ac:dyDescent="0.35">
      <c r="A41" s="1"/>
    </row>
    <row r="42" spans="1:19" ht="15" thickBot="1" x14ac:dyDescent="0.35">
      <c r="A42" s="4" t="s">
        <v>25</v>
      </c>
      <c r="B42" s="6" t="s">
        <v>28</v>
      </c>
      <c r="C42" s="6" t="s">
        <v>24</v>
      </c>
      <c r="D42" s="6" t="s">
        <v>23</v>
      </c>
      <c r="E42" s="6" t="s">
        <v>22</v>
      </c>
      <c r="F42" s="6" t="s">
        <v>21</v>
      </c>
      <c r="G42" s="6" t="s">
        <v>20</v>
      </c>
      <c r="H42" s="6" t="s">
        <v>19</v>
      </c>
      <c r="I42" s="6" t="s">
        <v>18</v>
      </c>
      <c r="J42" s="6" t="s">
        <v>17</v>
      </c>
      <c r="K42" s="13" t="s">
        <v>16</v>
      </c>
      <c r="L42" s="13" t="s">
        <v>15</v>
      </c>
      <c r="M42" s="13" t="s">
        <v>14</v>
      </c>
      <c r="N42" s="13" t="s">
        <v>13</v>
      </c>
      <c r="O42" s="13" t="s">
        <v>12</v>
      </c>
      <c r="P42" s="13" t="s">
        <v>11</v>
      </c>
      <c r="Q42" s="13" t="s">
        <v>10</v>
      </c>
      <c r="R42" s="13" t="s">
        <v>9</v>
      </c>
      <c r="S42" s="12" t="s">
        <v>8</v>
      </c>
    </row>
    <row r="43" spans="1:19" x14ac:dyDescent="0.3">
      <c r="A43" s="44" t="s">
        <v>6</v>
      </c>
      <c r="B43" s="41" t="s">
        <v>29</v>
      </c>
      <c r="C43" s="41" t="s">
        <v>7</v>
      </c>
      <c r="D43" s="18">
        <v>15.71368408203125</v>
      </c>
      <c r="E43" s="45">
        <f>AVERAGE(D43:D45)</f>
        <v>15.713556925455729</v>
      </c>
      <c r="F43" s="41">
        <f>AVERAGE(E43:E49)</f>
        <v>15.722076521979439</v>
      </c>
      <c r="G43" s="41">
        <f>F43-E43</f>
        <v>8.519596523710149E-3</v>
      </c>
      <c r="H43" s="41">
        <f>2^G43</f>
        <v>1.0059228051700666</v>
      </c>
      <c r="I43" s="41"/>
      <c r="J43" s="46"/>
      <c r="K43" s="46"/>
      <c r="L43" s="46"/>
      <c r="M43" s="46"/>
      <c r="N43" s="46"/>
      <c r="O43" s="46"/>
      <c r="P43" s="46"/>
      <c r="Q43" s="46"/>
      <c r="R43" s="46"/>
      <c r="S43" s="47"/>
    </row>
    <row r="44" spans="1:19" x14ac:dyDescent="0.3">
      <c r="A44" s="31"/>
      <c r="B44" s="34"/>
      <c r="C44" s="34"/>
      <c r="D44" s="19">
        <v>15.723105430603027</v>
      </c>
      <c r="E44" s="37"/>
      <c r="F44" s="34"/>
      <c r="G44" s="34"/>
      <c r="H44" s="34"/>
      <c r="I44" s="34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 x14ac:dyDescent="0.3">
      <c r="A45" s="32"/>
      <c r="B45" s="34"/>
      <c r="C45" s="35"/>
      <c r="D45" s="20">
        <v>15.70388126373291</v>
      </c>
      <c r="E45" s="38"/>
      <c r="F45" s="34"/>
      <c r="G45" s="35"/>
      <c r="H45" s="35"/>
      <c r="I45" s="34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x14ac:dyDescent="0.3">
      <c r="A46" s="30" t="s">
        <v>5</v>
      </c>
      <c r="B46" s="34"/>
      <c r="C46" s="34" t="s">
        <v>7</v>
      </c>
      <c r="D46" s="19">
        <v>15.702057838439941</v>
      </c>
      <c r="E46" s="34">
        <f>AVERAGE(D46:D48)</f>
        <v>15.724478085835775</v>
      </c>
      <c r="F46" s="34"/>
      <c r="G46" s="33">
        <f>F43-E46</f>
        <v>-2.4015638563366082E-3</v>
      </c>
      <c r="H46" s="33">
        <f>2^G46</f>
        <v>0.99833674752410606</v>
      </c>
      <c r="I46" s="34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x14ac:dyDescent="0.3">
      <c r="A47" s="31"/>
      <c r="B47" s="34"/>
      <c r="C47" s="34"/>
      <c r="D47" s="19">
        <v>15.742786407470703</v>
      </c>
      <c r="E47" s="34"/>
      <c r="F47" s="34"/>
      <c r="G47" s="34"/>
      <c r="H47" s="34"/>
      <c r="I47" s="34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1:19" x14ac:dyDescent="0.3">
      <c r="A48" s="32"/>
      <c r="B48" s="34"/>
      <c r="C48" s="35"/>
      <c r="D48" s="20">
        <v>15.72859001159668</v>
      </c>
      <c r="E48" s="35"/>
      <c r="F48" s="34"/>
      <c r="G48" s="35"/>
      <c r="H48" s="35"/>
      <c r="I48" s="34"/>
      <c r="J48" s="48"/>
      <c r="K48" s="48"/>
      <c r="L48" s="48"/>
      <c r="M48" s="48"/>
      <c r="N48" s="48"/>
      <c r="O48" s="48"/>
      <c r="P48" s="48"/>
      <c r="Q48" s="48"/>
      <c r="R48" s="48"/>
      <c r="S48" s="49"/>
    </row>
    <row r="49" spans="1:19" x14ac:dyDescent="0.3">
      <c r="A49" s="30" t="s">
        <v>4</v>
      </c>
      <c r="B49" s="34"/>
      <c r="C49" s="33" t="s">
        <v>7</v>
      </c>
      <c r="D49" s="19">
        <v>15.688831329345703</v>
      </c>
      <c r="E49" s="36">
        <f>AVERAGE(D49:D51)</f>
        <v>15.72819455464681</v>
      </c>
      <c r="F49" s="34"/>
      <c r="G49" s="33">
        <f>F43-E49</f>
        <v>-6.1180326673717644E-3</v>
      </c>
      <c r="H49" s="33">
        <f>2^G49</f>
        <v>0.99576828196498524</v>
      </c>
      <c r="I49" s="34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 x14ac:dyDescent="0.3">
      <c r="A50" s="31"/>
      <c r="B50" s="34"/>
      <c r="C50" s="34"/>
      <c r="D50" s="19">
        <v>15.749156951904297</v>
      </c>
      <c r="E50" s="37"/>
      <c r="F50" s="34"/>
      <c r="G50" s="34"/>
      <c r="H50" s="34"/>
      <c r="I50" s="34"/>
      <c r="J50" s="48"/>
      <c r="K50" s="48"/>
      <c r="L50" s="48"/>
      <c r="M50" s="48"/>
      <c r="N50" s="48"/>
      <c r="O50" s="48"/>
      <c r="P50" s="48"/>
      <c r="Q50" s="48"/>
      <c r="R50" s="48"/>
      <c r="S50" s="49"/>
    </row>
    <row r="51" spans="1:19" x14ac:dyDescent="0.3">
      <c r="A51" s="32"/>
      <c r="B51" s="34"/>
      <c r="C51" s="35"/>
      <c r="D51" s="20">
        <v>15.74659538269043</v>
      </c>
      <c r="E51" s="38"/>
      <c r="F51" s="34"/>
      <c r="G51" s="35"/>
      <c r="H51" s="35"/>
      <c r="I51" s="34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x14ac:dyDescent="0.3">
      <c r="A52" s="30" t="s">
        <v>49</v>
      </c>
      <c r="B52" s="34"/>
      <c r="C52" s="33" t="s">
        <v>7</v>
      </c>
      <c r="D52" s="21">
        <v>15.612799644470215</v>
      </c>
      <c r="E52" s="36">
        <f>AVERAGE(D52:D54)</f>
        <v>15.638298352559408</v>
      </c>
      <c r="F52" s="34"/>
      <c r="G52" s="33">
        <f>F43-E52</f>
        <v>8.3778169420030579E-2</v>
      </c>
      <c r="H52" s="33">
        <f>2^G52</f>
        <v>1.0597898162711683</v>
      </c>
      <c r="I52" s="34"/>
      <c r="J52" s="48"/>
      <c r="K52" s="48"/>
      <c r="L52" s="48"/>
      <c r="M52" s="48"/>
      <c r="N52" s="48"/>
      <c r="O52" s="48"/>
      <c r="P52" s="48"/>
      <c r="Q52" s="48"/>
      <c r="R52" s="48"/>
      <c r="S52" s="49"/>
    </row>
    <row r="53" spans="1:19" x14ac:dyDescent="0.3">
      <c r="A53" s="31"/>
      <c r="B53" s="34"/>
      <c r="C53" s="34"/>
      <c r="D53" s="19">
        <v>15.656741142272949</v>
      </c>
      <c r="E53" s="37"/>
      <c r="F53" s="34"/>
      <c r="G53" s="34"/>
      <c r="H53" s="34"/>
      <c r="I53" s="34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x14ac:dyDescent="0.3">
      <c r="A54" s="32"/>
      <c r="B54" s="34"/>
      <c r="C54" s="35"/>
      <c r="D54" s="20">
        <v>15.645354270935059</v>
      </c>
      <c r="E54" s="38"/>
      <c r="F54" s="34"/>
      <c r="G54" s="35"/>
      <c r="H54" s="35"/>
      <c r="I54" s="34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 x14ac:dyDescent="0.3">
      <c r="A55" s="30" t="s">
        <v>50</v>
      </c>
      <c r="B55" s="34"/>
      <c r="C55" s="33" t="s">
        <v>7</v>
      </c>
      <c r="D55" s="21">
        <v>15.63825511932373</v>
      </c>
      <c r="E55" s="36">
        <f>AVERAGE(D55:D57)</f>
        <v>15.678963979085287</v>
      </c>
      <c r="F55" s="34"/>
      <c r="G55" s="33">
        <f>F43-E55</f>
        <v>4.3112542894151673E-2</v>
      </c>
      <c r="H55" s="33">
        <f>2^G55</f>
        <v>1.0303343256189759</v>
      </c>
      <c r="I55" s="34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 x14ac:dyDescent="0.3">
      <c r="A56" s="31"/>
      <c r="B56" s="34"/>
      <c r="C56" s="34"/>
      <c r="D56" s="19">
        <v>15.695927619934082</v>
      </c>
      <c r="E56" s="37"/>
      <c r="F56" s="34"/>
      <c r="G56" s="34"/>
      <c r="H56" s="34"/>
      <c r="I56" s="34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1:19" x14ac:dyDescent="0.3">
      <c r="A57" s="32"/>
      <c r="B57" s="34"/>
      <c r="C57" s="35"/>
      <c r="D57" s="20">
        <v>15.702709197998047</v>
      </c>
      <c r="E57" s="38"/>
      <c r="F57" s="34"/>
      <c r="G57" s="35"/>
      <c r="H57" s="35"/>
      <c r="I57" s="34"/>
      <c r="J57" s="48"/>
      <c r="K57" s="48"/>
      <c r="L57" s="48"/>
      <c r="M57" s="48"/>
      <c r="N57" s="48"/>
      <c r="O57" s="48"/>
      <c r="P57" s="48"/>
      <c r="Q57" s="48"/>
      <c r="R57" s="48"/>
      <c r="S57" s="49"/>
    </row>
    <row r="58" spans="1:19" x14ac:dyDescent="0.3">
      <c r="A58" s="31" t="s">
        <v>51</v>
      </c>
      <c r="B58" s="34"/>
      <c r="C58" s="34" t="s">
        <v>7</v>
      </c>
      <c r="D58" s="19">
        <v>15.595300674438477</v>
      </c>
      <c r="E58" s="34">
        <f>AVERAGE(D58:D60)</f>
        <v>15.617815971374512</v>
      </c>
      <c r="F58" s="34"/>
      <c r="G58" s="34">
        <f>F43-E58</f>
        <v>0.104260550604927</v>
      </c>
      <c r="H58" s="34">
        <f>2^G58</f>
        <v>1.0749432899953701</v>
      </c>
      <c r="I58" s="34"/>
      <c r="J58" s="48"/>
      <c r="K58" s="48"/>
      <c r="L58" s="48"/>
      <c r="M58" s="48"/>
      <c r="N58" s="48"/>
      <c r="O58" s="48"/>
      <c r="P58" s="48"/>
      <c r="Q58" s="48"/>
      <c r="R58" s="48"/>
      <c r="S58" s="49"/>
    </row>
    <row r="59" spans="1:19" x14ac:dyDescent="0.3">
      <c r="A59" s="31"/>
      <c r="B59" s="34"/>
      <c r="C59" s="34"/>
      <c r="D59" s="19">
        <v>15.623296737670898</v>
      </c>
      <c r="E59" s="34"/>
      <c r="F59" s="34"/>
      <c r="G59" s="34"/>
      <c r="H59" s="34"/>
      <c r="I59" s="34"/>
      <c r="J59" s="48"/>
      <c r="K59" s="48"/>
      <c r="L59" s="48"/>
      <c r="M59" s="48"/>
      <c r="N59" s="48"/>
      <c r="O59" s="48"/>
      <c r="P59" s="48"/>
      <c r="Q59" s="48"/>
      <c r="R59" s="48"/>
      <c r="S59" s="49"/>
    </row>
    <row r="60" spans="1:19" ht="15" thickBot="1" x14ac:dyDescent="0.35">
      <c r="A60" s="40"/>
      <c r="B60" s="39"/>
      <c r="C60" s="39"/>
      <c r="D60" s="22">
        <v>15.63485050201416</v>
      </c>
      <c r="E60" s="39"/>
      <c r="F60" s="39"/>
      <c r="G60" s="39"/>
      <c r="H60" s="39"/>
      <c r="I60" s="39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1" spans="1:19" x14ac:dyDescent="0.3">
      <c r="A61" s="44" t="s">
        <v>6</v>
      </c>
      <c r="B61" s="34" t="s">
        <v>30</v>
      </c>
      <c r="C61" s="41" t="s">
        <v>52</v>
      </c>
      <c r="D61" s="18">
        <v>20.502199172973633</v>
      </c>
      <c r="E61" s="45">
        <f>AVERAGE(D61:D63)</f>
        <v>20.528087615966797</v>
      </c>
      <c r="F61" s="34">
        <f>AVERAGE(E61:E67)</f>
        <v>20.13051478068034</v>
      </c>
      <c r="G61" s="41">
        <f>F61-E61</f>
        <v>-0.39757283528645715</v>
      </c>
      <c r="H61" s="41">
        <f>2^G61</f>
        <v>0.75913436380265564</v>
      </c>
      <c r="I61" s="41">
        <f>H43</f>
        <v>1.0059228051700666</v>
      </c>
      <c r="J61" s="41">
        <f>H61/I61</f>
        <v>0.75466463221729263</v>
      </c>
      <c r="K61" s="41">
        <f>LOG(J61,2)</f>
        <v>-0.40609243181016713</v>
      </c>
      <c r="L61" s="41">
        <f>GEOMEAN(J61:J69)</f>
        <v>1.0000000000000004</v>
      </c>
      <c r="M61" s="41">
        <f>LOG(L61,2)</f>
        <v>6.4068530076298343E-16</v>
      </c>
      <c r="N61" s="41">
        <f>_xlfn.STDEV.P(K61:K69)</f>
        <v>0.30502135024058241</v>
      </c>
      <c r="O61" s="41">
        <f>N61/SQRT(3)</f>
        <v>0.17610415866998338</v>
      </c>
      <c r="P61" s="41">
        <f>2^(M61-O61)</f>
        <v>0.88508986118475308</v>
      </c>
      <c r="Q61" s="41">
        <f>2^(M61+O61)</f>
        <v>1.1298287822000728</v>
      </c>
      <c r="R61" s="41">
        <f>L61-P61</f>
        <v>0.11491013881524736</v>
      </c>
      <c r="S61" s="42">
        <f>Q61-L61</f>
        <v>0.12982878220007232</v>
      </c>
    </row>
    <row r="62" spans="1:19" x14ac:dyDescent="0.3">
      <c r="A62" s="31"/>
      <c r="B62" s="34"/>
      <c r="C62" s="34"/>
      <c r="D62" s="19">
        <v>20.528341293334961</v>
      </c>
      <c r="E62" s="37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28"/>
    </row>
    <row r="63" spans="1:19" x14ac:dyDescent="0.3">
      <c r="A63" s="32"/>
      <c r="B63" s="34"/>
      <c r="C63" s="35"/>
      <c r="D63" s="20">
        <v>20.553722381591797</v>
      </c>
      <c r="E63" s="38"/>
      <c r="F63" s="34"/>
      <c r="G63" s="35"/>
      <c r="H63" s="35"/>
      <c r="I63" s="35"/>
      <c r="J63" s="35"/>
      <c r="K63" s="35"/>
      <c r="L63" s="34"/>
      <c r="M63" s="34"/>
      <c r="N63" s="34"/>
      <c r="O63" s="34"/>
      <c r="P63" s="34"/>
      <c r="Q63" s="34"/>
      <c r="R63" s="34"/>
      <c r="S63" s="28"/>
    </row>
    <row r="64" spans="1:19" x14ac:dyDescent="0.3">
      <c r="A64" s="30" t="s">
        <v>5</v>
      </c>
      <c r="B64" s="34"/>
      <c r="C64" s="34" t="s">
        <v>52</v>
      </c>
      <c r="D64" s="19">
        <v>20.054164886474609</v>
      </c>
      <c r="E64" s="34">
        <f>AVERAGE(D64:D66)</f>
        <v>20.055861155192058</v>
      </c>
      <c r="F64" s="34"/>
      <c r="G64" s="33">
        <f>F61-E64</f>
        <v>7.465362548828125E-2</v>
      </c>
      <c r="H64" s="33">
        <f>2^G64</f>
        <v>1.0531081664234241</v>
      </c>
      <c r="I64" s="33">
        <f>H46</f>
        <v>0.99833674752410606</v>
      </c>
      <c r="J64" s="33">
        <f>H64/I64</f>
        <v>1.0548626693699819</v>
      </c>
      <c r="K64" s="33">
        <f>LOG(J64,2)</f>
        <v>7.7055189344618122E-2</v>
      </c>
      <c r="L64" s="34"/>
      <c r="M64" s="34"/>
      <c r="N64" s="34"/>
      <c r="O64" s="34"/>
      <c r="P64" s="34"/>
      <c r="Q64" s="34"/>
      <c r="R64" s="34"/>
      <c r="S64" s="28"/>
    </row>
    <row r="65" spans="1:19" x14ac:dyDescent="0.3">
      <c r="A65" s="31"/>
      <c r="B65" s="34"/>
      <c r="C65" s="34"/>
      <c r="D65" s="19">
        <v>20.047143936157227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28"/>
    </row>
    <row r="66" spans="1:19" x14ac:dyDescent="0.3">
      <c r="A66" s="32"/>
      <c r="B66" s="34"/>
      <c r="C66" s="35"/>
      <c r="D66" s="20">
        <v>20.066274642944336</v>
      </c>
      <c r="E66" s="35"/>
      <c r="F66" s="34"/>
      <c r="G66" s="35"/>
      <c r="H66" s="35"/>
      <c r="I66" s="35"/>
      <c r="J66" s="35"/>
      <c r="K66" s="35"/>
      <c r="L66" s="34"/>
      <c r="M66" s="34"/>
      <c r="N66" s="34"/>
      <c r="O66" s="34"/>
      <c r="P66" s="34"/>
      <c r="Q66" s="34"/>
      <c r="R66" s="34"/>
      <c r="S66" s="28"/>
    </row>
    <row r="67" spans="1:19" x14ac:dyDescent="0.3">
      <c r="A67" s="30" t="s">
        <v>4</v>
      </c>
      <c r="B67" s="34"/>
      <c r="C67" s="33" t="s">
        <v>52</v>
      </c>
      <c r="D67" s="19">
        <v>19.789291381835938</v>
      </c>
      <c r="E67" s="33">
        <f>AVERAGE(D67:D69)</f>
        <v>19.80759557088216</v>
      </c>
      <c r="F67" s="34"/>
      <c r="G67" s="33">
        <f>F61-E67</f>
        <v>0.32291920979817945</v>
      </c>
      <c r="H67" s="33">
        <f>2^G67</f>
        <v>1.2508590306708682</v>
      </c>
      <c r="I67" s="33">
        <f>H49</f>
        <v>0.99576828196498524</v>
      </c>
      <c r="J67" s="33">
        <f>H67/I67</f>
        <v>1.2561748082621222</v>
      </c>
      <c r="K67" s="33">
        <f>LOG(J67,2)</f>
        <v>0.32903724246555111</v>
      </c>
      <c r="L67" s="34"/>
      <c r="M67" s="34"/>
      <c r="N67" s="34"/>
      <c r="O67" s="34"/>
      <c r="P67" s="34"/>
      <c r="Q67" s="34"/>
      <c r="R67" s="34"/>
      <c r="S67" s="28"/>
    </row>
    <row r="68" spans="1:19" x14ac:dyDescent="0.3">
      <c r="A68" s="31"/>
      <c r="B68" s="34"/>
      <c r="C68" s="34"/>
      <c r="D68" s="19">
        <v>19.80354118347168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28"/>
    </row>
    <row r="69" spans="1:19" x14ac:dyDescent="0.3">
      <c r="A69" s="32"/>
      <c r="B69" s="34"/>
      <c r="C69" s="35"/>
      <c r="D69" s="20">
        <v>19.829954147338867</v>
      </c>
      <c r="E69" s="35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43"/>
    </row>
    <row r="70" spans="1:19" x14ac:dyDescent="0.3">
      <c r="A70" s="30" t="s">
        <v>49</v>
      </c>
      <c r="B70" s="34"/>
      <c r="C70" s="33" t="s">
        <v>52</v>
      </c>
      <c r="D70" s="21">
        <v>20.839389801025391</v>
      </c>
      <c r="E70" s="36">
        <f>AVERAGE(D70:D72)</f>
        <v>20.892147064208984</v>
      </c>
      <c r="F70" s="34"/>
      <c r="G70" s="33">
        <f>F61-E70</f>
        <v>-0.76163228352864465</v>
      </c>
      <c r="H70" s="33">
        <f>2^G70</f>
        <v>0.58982861345481419</v>
      </c>
      <c r="I70" s="33">
        <f>H52</f>
        <v>1.0597898162711683</v>
      </c>
      <c r="J70" s="33">
        <f>H70/I70</f>
        <v>0.55655244502169743</v>
      </c>
      <c r="K70" s="33">
        <f>LOG(J70,2)</f>
        <v>-0.84541045294867534</v>
      </c>
      <c r="L70" s="34">
        <f>GEOMEAN(J70:J78)</f>
        <v>0.57636215009999103</v>
      </c>
      <c r="M70" s="34">
        <f>LOG(L70,2)</f>
        <v>-0.79495249854193761</v>
      </c>
      <c r="N70" s="34">
        <f>_xlfn.STDEV.P(K70:K78)</f>
        <v>4.0858543774584213E-2</v>
      </c>
      <c r="O70" s="34">
        <f>N70/SQRT(3)</f>
        <v>2.3589691246952305E-2</v>
      </c>
      <c r="P70" s="34">
        <f>2^(M70-O70)</f>
        <v>0.56701460850821495</v>
      </c>
      <c r="Q70" s="34">
        <f>2^(M70+O70)</f>
        <v>0.58586379095569951</v>
      </c>
      <c r="R70" s="34">
        <f>L70-P70</f>
        <v>9.3475415917760873E-3</v>
      </c>
      <c r="S70" s="28">
        <f>Q70-L70</f>
        <v>9.5016408557084819E-3</v>
      </c>
    </row>
    <row r="71" spans="1:19" x14ac:dyDescent="0.3">
      <c r="A71" s="31"/>
      <c r="B71" s="34"/>
      <c r="C71" s="34"/>
      <c r="D71" s="19">
        <v>20.907974243164063</v>
      </c>
      <c r="E71" s="37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28"/>
    </row>
    <row r="72" spans="1:19" x14ac:dyDescent="0.3">
      <c r="A72" s="32"/>
      <c r="B72" s="34"/>
      <c r="C72" s="35"/>
      <c r="D72" s="20">
        <v>20.9290771484375</v>
      </c>
      <c r="E72" s="38"/>
      <c r="F72" s="34"/>
      <c r="G72" s="35"/>
      <c r="H72" s="35"/>
      <c r="I72" s="35"/>
      <c r="J72" s="35"/>
      <c r="K72" s="35"/>
      <c r="L72" s="34"/>
      <c r="M72" s="34"/>
      <c r="N72" s="34"/>
      <c r="O72" s="34"/>
      <c r="P72" s="34"/>
      <c r="Q72" s="34"/>
      <c r="R72" s="34"/>
      <c r="S72" s="28"/>
    </row>
    <row r="73" spans="1:19" x14ac:dyDescent="0.3">
      <c r="A73" s="30" t="s">
        <v>50</v>
      </c>
      <c r="B73" s="34"/>
      <c r="C73" s="33" t="s">
        <v>52</v>
      </c>
      <c r="D73" s="21">
        <v>20.796430587768555</v>
      </c>
      <c r="E73" s="36">
        <f>AVERAGE(D73:D75)</f>
        <v>20.832740783691406</v>
      </c>
      <c r="F73" s="34"/>
      <c r="G73" s="33">
        <f>F61-E73</f>
        <v>-0.70222600301106652</v>
      </c>
      <c r="H73" s="33">
        <f>2^G73</f>
        <v>0.61462314331104961</v>
      </c>
      <c r="I73" s="33">
        <f>H55</f>
        <v>1.0303343256189759</v>
      </c>
      <c r="J73" s="33">
        <f>H73/I73</f>
        <v>0.59652787258331241</v>
      </c>
      <c r="K73" s="33">
        <f>LOG(J73,2)</f>
        <v>-0.74533854590521831</v>
      </c>
      <c r="L73" s="34"/>
      <c r="M73" s="34"/>
      <c r="N73" s="34"/>
      <c r="O73" s="34"/>
      <c r="P73" s="34"/>
      <c r="Q73" s="34"/>
      <c r="R73" s="34"/>
      <c r="S73" s="28"/>
    </row>
    <row r="74" spans="1:19" x14ac:dyDescent="0.3">
      <c r="A74" s="31"/>
      <c r="B74" s="34"/>
      <c r="C74" s="34"/>
      <c r="D74" s="19">
        <v>20.845981597900391</v>
      </c>
      <c r="E74" s="37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28"/>
    </row>
    <row r="75" spans="1:19" x14ac:dyDescent="0.3">
      <c r="A75" s="32"/>
      <c r="B75" s="34"/>
      <c r="C75" s="35"/>
      <c r="D75" s="20">
        <v>20.855810165405273</v>
      </c>
      <c r="E75" s="38"/>
      <c r="F75" s="34"/>
      <c r="G75" s="35"/>
      <c r="H75" s="35"/>
      <c r="I75" s="35"/>
      <c r="J75" s="35"/>
      <c r="K75" s="35"/>
      <c r="L75" s="34"/>
      <c r="M75" s="34"/>
      <c r="N75" s="34"/>
      <c r="O75" s="34"/>
      <c r="P75" s="34"/>
      <c r="Q75" s="34"/>
      <c r="R75" s="34"/>
      <c r="S75" s="28"/>
    </row>
    <row r="76" spans="1:19" x14ac:dyDescent="0.3">
      <c r="A76" s="31" t="s">
        <v>51</v>
      </c>
      <c r="B76" s="34"/>
      <c r="C76" s="34" t="s">
        <v>52</v>
      </c>
      <c r="D76" s="19">
        <v>20.782964706420898</v>
      </c>
      <c r="E76" s="34">
        <f>AVERAGE(D76:D78)</f>
        <v>20.820362726847332</v>
      </c>
      <c r="F76" s="34"/>
      <c r="G76" s="34">
        <f>F61-E76</f>
        <v>-0.68984794616699219</v>
      </c>
      <c r="H76" s="34">
        <f>2^G76</f>
        <v>0.61991918333387597</v>
      </c>
      <c r="I76" s="34">
        <f>H58</f>
        <v>1.0749432899953701</v>
      </c>
      <c r="J76" s="34">
        <f>H76/I76</f>
        <v>0.57669943066163609</v>
      </c>
      <c r="K76" s="34">
        <f>LOG(J76,2)</f>
        <v>-0.79410849677191941</v>
      </c>
      <c r="L76" s="34"/>
      <c r="M76" s="34"/>
      <c r="N76" s="34"/>
      <c r="O76" s="34"/>
      <c r="P76" s="34"/>
      <c r="Q76" s="34"/>
      <c r="R76" s="34"/>
      <c r="S76" s="28"/>
    </row>
    <row r="77" spans="1:19" x14ac:dyDescent="0.3">
      <c r="A77" s="31"/>
      <c r="B77" s="34"/>
      <c r="C77" s="34"/>
      <c r="D77" s="19">
        <v>20.82679557800293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28"/>
    </row>
    <row r="78" spans="1:19" ht="15" thickBot="1" x14ac:dyDescent="0.35">
      <c r="A78" s="40"/>
      <c r="B78" s="39"/>
      <c r="C78" s="39"/>
      <c r="D78" s="22">
        <v>20.851327896118164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29"/>
    </row>
    <row r="79" spans="1:19" ht="15" thickBot="1" x14ac:dyDescent="0.35">
      <c r="A79" s="14"/>
      <c r="B79" s="14"/>
      <c r="C79" s="14"/>
      <c r="D79" s="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5" thickBot="1" x14ac:dyDescent="0.35">
      <c r="A80" s="4" t="s">
        <v>25</v>
      </c>
      <c r="B80" s="6" t="s">
        <v>28</v>
      </c>
      <c r="C80" s="6" t="s">
        <v>24</v>
      </c>
      <c r="D80" s="6" t="s">
        <v>23</v>
      </c>
      <c r="E80" s="6" t="s">
        <v>22</v>
      </c>
      <c r="F80" s="6" t="s">
        <v>21</v>
      </c>
      <c r="G80" s="6" t="s">
        <v>20</v>
      </c>
      <c r="H80" s="6" t="s">
        <v>19</v>
      </c>
      <c r="I80" s="6" t="s">
        <v>18</v>
      </c>
      <c r="J80" s="6" t="s">
        <v>17</v>
      </c>
      <c r="K80" s="13" t="s">
        <v>16</v>
      </c>
      <c r="L80" s="13" t="s">
        <v>15</v>
      </c>
      <c r="M80" s="13" t="s">
        <v>14</v>
      </c>
      <c r="N80" s="13" t="s">
        <v>13</v>
      </c>
      <c r="O80" s="13" t="s">
        <v>12</v>
      </c>
      <c r="P80" s="13" t="s">
        <v>11</v>
      </c>
      <c r="Q80" s="13" t="s">
        <v>10</v>
      </c>
      <c r="R80" s="13" t="s">
        <v>9</v>
      </c>
      <c r="S80" s="12" t="s">
        <v>8</v>
      </c>
    </row>
    <row r="81" spans="1:19" x14ac:dyDescent="0.3">
      <c r="A81" s="44" t="s">
        <v>6</v>
      </c>
      <c r="B81" s="41" t="s">
        <v>31</v>
      </c>
      <c r="C81" s="41" t="s">
        <v>7</v>
      </c>
      <c r="D81" s="18">
        <v>15.625741958618164</v>
      </c>
      <c r="E81" s="45">
        <f>AVERAGE(D81:D83)</f>
        <v>15.602146784464518</v>
      </c>
      <c r="F81" s="41">
        <f>AVERAGE(E81:E87)</f>
        <v>15.648967636956108</v>
      </c>
      <c r="G81" s="41">
        <f>F81-E81</f>
        <v>4.6820852491590514E-2</v>
      </c>
      <c r="H81" s="41">
        <f>2^G81</f>
        <v>1.0329861080598979</v>
      </c>
      <c r="I81" s="41"/>
      <c r="J81" s="46"/>
      <c r="K81" s="46"/>
      <c r="L81" s="46"/>
      <c r="M81" s="46"/>
      <c r="N81" s="46"/>
      <c r="O81" s="46"/>
      <c r="P81" s="46"/>
      <c r="Q81" s="46"/>
      <c r="R81" s="46"/>
      <c r="S81" s="47"/>
    </row>
    <row r="82" spans="1:19" x14ac:dyDescent="0.3">
      <c r="A82" s="31"/>
      <c r="B82" s="34"/>
      <c r="C82" s="34"/>
      <c r="D82" s="19">
        <v>15.60715389251709</v>
      </c>
      <c r="E82" s="37"/>
      <c r="F82" s="34"/>
      <c r="G82" s="34"/>
      <c r="H82" s="34"/>
      <c r="I82" s="34"/>
      <c r="J82" s="48"/>
      <c r="K82" s="48"/>
      <c r="L82" s="48"/>
      <c r="M82" s="48"/>
      <c r="N82" s="48"/>
      <c r="O82" s="48"/>
      <c r="P82" s="48"/>
      <c r="Q82" s="48"/>
      <c r="R82" s="48"/>
      <c r="S82" s="49"/>
    </row>
    <row r="83" spans="1:19" x14ac:dyDescent="0.3">
      <c r="A83" s="32"/>
      <c r="B83" s="34"/>
      <c r="C83" s="35"/>
      <c r="D83" s="20">
        <v>15.573544502258301</v>
      </c>
      <c r="E83" s="38"/>
      <c r="F83" s="34"/>
      <c r="G83" s="35"/>
      <c r="H83" s="35"/>
      <c r="I83" s="34"/>
      <c r="J83" s="48"/>
      <c r="K83" s="48"/>
      <c r="L83" s="48"/>
      <c r="M83" s="48"/>
      <c r="N83" s="48"/>
      <c r="O83" s="48"/>
      <c r="P83" s="48"/>
      <c r="Q83" s="48"/>
      <c r="R83" s="48"/>
      <c r="S83" s="49"/>
    </row>
    <row r="84" spans="1:19" x14ac:dyDescent="0.3">
      <c r="A84" s="30" t="s">
        <v>5</v>
      </c>
      <c r="B84" s="34"/>
      <c r="C84" s="34" t="s">
        <v>7</v>
      </c>
      <c r="D84" s="19">
        <v>15.717921257019043</v>
      </c>
      <c r="E84" s="34">
        <f>AVERAGE(D84:D86)</f>
        <v>15.67895762125651</v>
      </c>
      <c r="F84" s="34"/>
      <c r="G84" s="33">
        <f>F81-E84</f>
        <v>-2.9989984300401673E-2</v>
      </c>
      <c r="H84" s="33">
        <f>2^G84</f>
        <v>0.979427097092889</v>
      </c>
      <c r="I84" s="34"/>
      <c r="J84" s="48"/>
      <c r="K84" s="48"/>
      <c r="L84" s="48"/>
      <c r="M84" s="48"/>
      <c r="N84" s="48"/>
      <c r="O84" s="48"/>
      <c r="P84" s="48"/>
      <c r="Q84" s="48"/>
      <c r="R84" s="48"/>
      <c r="S84" s="49"/>
    </row>
    <row r="85" spans="1:19" x14ac:dyDescent="0.3">
      <c r="A85" s="31"/>
      <c r="B85" s="34"/>
      <c r="C85" s="34"/>
      <c r="D85" s="19">
        <v>15.674535751342773</v>
      </c>
      <c r="E85" s="34"/>
      <c r="F85" s="34"/>
      <c r="G85" s="34"/>
      <c r="H85" s="34"/>
      <c r="I85" s="34"/>
      <c r="J85" s="48"/>
      <c r="K85" s="48"/>
      <c r="L85" s="48"/>
      <c r="M85" s="48"/>
      <c r="N85" s="48"/>
      <c r="O85" s="48"/>
      <c r="P85" s="48"/>
      <c r="Q85" s="48"/>
      <c r="R85" s="48"/>
      <c r="S85" s="49"/>
    </row>
    <row r="86" spans="1:19" x14ac:dyDescent="0.3">
      <c r="A86" s="32"/>
      <c r="B86" s="34"/>
      <c r="C86" s="35"/>
      <c r="D86" s="20">
        <v>15.644415855407715</v>
      </c>
      <c r="E86" s="35"/>
      <c r="F86" s="34"/>
      <c r="G86" s="35"/>
      <c r="H86" s="35"/>
      <c r="I86" s="34"/>
      <c r="J86" s="48"/>
      <c r="K86" s="48"/>
      <c r="L86" s="48"/>
      <c r="M86" s="48"/>
      <c r="N86" s="48"/>
      <c r="O86" s="48"/>
      <c r="P86" s="48"/>
      <c r="Q86" s="48"/>
      <c r="R86" s="48"/>
      <c r="S86" s="49"/>
    </row>
    <row r="87" spans="1:19" x14ac:dyDescent="0.3">
      <c r="A87" s="30" t="s">
        <v>4</v>
      </c>
      <c r="B87" s="34"/>
      <c r="C87" s="33" t="s">
        <v>7</v>
      </c>
      <c r="D87" s="19">
        <v>15.669609069824219</v>
      </c>
      <c r="E87" s="33">
        <f>AVERAGE(D87:D89)</f>
        <v>15.665798505147299</v>
      </c>
      <c r="F87" s="34"/>
      <c r="G87" s="33">
        <f>F81-E87</f>
        <v>-1.6830868191190618E-2</v>
      </c>
      <c r="H87" s="33">
        <f>2^G87</f>
        <v>0.98840151821774702</v>
      </c>
      <c r="I87" s="34"/>
      <c r="J87" s="48"/>
      <c r="K87" s="48"/>
      <c r="L87" s="48"/>
      <c r="M87" s="48"/>
      <c r="N87" s="48"/>
      <c r="O87" s="48"/>
      <c r="P87" s="48"/>
      <c r="Q87" s="48"/>
      <c r="R87" s="48"/>
      <c r="S87" s="49"/>
    </row>
    <row r="88" spans="1:19" x14ac:dyDescent="0.3">
      <c r="A88" s="31"/>
      <c r="B88" s="34"/>
      <c r="C88" s="34"/>
      <c r="D88" s="19">
        <v>15.66783618927002</v>
      </c>
      <c r="E88" s="34"/>
      <c r="F88" s="34"/>
      <c r="G88" s="34"/>
      <c r="H88" s="34"/>
      <c r="I88" s="34"/>
      <c r="J88" s="48"/>
      <c r="K88" s="48"/>
      <c r="L88" s="48"/>
      <c r="M88" s="48"/>
      <c r="N88" s="48"/>
      <c r="O88" s="48"/>
      <c r="P88" s="48"/>
      <c r="Q88" s="48"/>
      <c r="R88" s="48"/>
      <c r="S88" s="49"/>
    </row>
    <row r="89" spans="1:19" x14ac:dyDescent="0.3">
      <c r="A89" s="32"/>
      <c r="B89" s="34"/>
      <c r="C89" s="35"/>
      <c r="D89" s="20">
        <v>15.659950256347656</v>
      </c>
      <c r="E89" s="35"/>
      <c r="F89" s="34"/>
      <c r="G89" s="35"/>
      <c r="H89" s="35"/>
      <c r="I89" s="34"/>
      <c r="J89" s="48"/>
      <c r="K89" s="48"/>
      <c r="L89" s="48"/>
      <c r="M89" s="48"/>
      <c r="N89" s="48"/>
      <c r="O89" s="48"/>
      <c r="P89" s="48"/>
      <c r="Q89" s="48"/>
      <c r="R89" s="48"/>
      <c r="S89" s="49"/>
    </row>
    <row r="90" spans="1:19" x14ac:dyDescent="0.3">
      <c r="A90" s="30" t="s">
        <v>49</v>
      </c>
      <c r="B90" s="34"/>
      <c r="C90" s="33" t="s">
        <v>7</v>
      </c>
      <c r="D90" s="21">
        <v>15.45264720916748</v>
      </c>
      <c r="E90" s="36">
        <f>AVERAGE(D90:D92)</f>
        <v>15.47648811340332</v>
      </c>
      <c r="F90" s="34"/>
      <c r="G90" s="33">
        <f>F81-E90</f>
        <v>0.17247952355278784</v>
      </c>
      <c r="H90" s="33">
        <f>2^G90</f>
        <v>1.1269937568850474</v>
      </c>
      <c r="I90" s="34"/>
      <c r="J90" s="48"/>
      <c r="K90" s="48"/>
      <c r="L90" s="48"/>
      <c r="M90" s="48"/>
      <c r="N90" s="48"/>
      <c r="O90" s="48"/>
      <c r="P90" s="48"/>
      <c r="Q90" s="48"/>
      <c r="R90" s="48"/>
      <c r="S90" s="49"/>
    </row>
    <row r="91" spans="1:19" x14ac:dyDescent="0.3">
      <c r="A91" s="31"/>
      <c r="B91" s="34"/>
      <c r="C91" s="34"/>
      <c r="D91" s="19">
        <v>15.492079734802246</v>
      </c>
      <c r="E91" s="37"/>
      <c r="F91" s="34"/>
      <c r="G91" s="34"/>
      <c r="H91" s="34"/>
      <c r="I91" s="34"/>
      <c r="J91" s="48"/>
      <c r="K91" s="48"/>
      <c r="L91" s="48"/>
      <c r="M91" s="48"/>
      <c r="N91" s="48"/>
      <c r="O91" s="48"/>
      <c r="P91" s="48"/>
      <c r="Q91" s="48"/>
      <c r="R91" s="48"/>
      <c r="S91" s="49"/>
    </row>
    <row r="92" spans="1:19" x14ac:dyDescent="0.3">
      <c r="A92" s="32"/>
      <c r="B92" s="34"/>
      <c r="C92" s="35"/>
      <c r="D92" s="20">
        <v>15.484737396240234</v>
      </c>
      <c r="E92" s="38"/>
      <c r="F92" s="34"/>
      <c r="G92" s="35"/>
      <c r="H92" s="35"/>
      <c r="I92" s="34"/>
      <c r="J92" s="48"/>
      <c r="K92" s="48"/>
      <c r="L92" s="48"/>
      <c r="M92" s="48"/>
      <c r="N92" s="48"/>
      <c r="O92" s="48"/>
      <c r="P92" s="48"/>
      <c r="Q92" s="48"/>
      <c r="R92" s="48"/>
      <c r="S92" s="49"/>
    </row>
    <row r="93" spans="1:19" x14ac:dyDescent="0.3">
      <c r="A93" s="30" t="s">
        <v>50</v>
      </c>
      <c r="B93" s="34"/>
      <c r="C93" s="33" t="s">
        <v>7</v>
      </c>
      <c r="D93" s="21">
        <v>15.537871360778809</v>
      </c>
      <c r="E93" s="36">
        <f>AVERAGE(D93:D95)</f>
        <v>15.578855196634928</v>
      </c>
      <c r="F93" s="34"/>
      <c r="G93" s="33">
        <f>F81-E93</f>
        <v>7.0112440321180358E-2</v>
      </c>
      <c r="H93" s="33">
        <f>2^G93</f>
        <v>1.049798499306452</v>
      </c>
      <c r="I93" s="34"/>
      <c r="J93" s="48"/>
      <c r="K93" s="48"/>
      <c r="L93" s="48"/>
      <c r="M93" s="48"/>
      <c r="N93" s="48"/>
      <c r="O93" s="48"/>
      <c r="P93" s="48"/>
      <c r="Q93" s="48"/>
      <c r="R93" s="48"/>
      <c r="S93" s="49"/>
    </row>
    <row r="94" spans="1:19" x14ac:dyDescent="0.3">
      <c r="A94" s="31"/>
      <c r="B94" s="34"/>
      <c r="C94" s="34"/>
      <c r="D94" s="19">
        <v>15.585613250732422</v>
      </c>
      <c r="E94" s="37"/>
      <c r="F94" s="34"/>
      <c r="G94" s="34"/>
      <c r="H94" s="34"/>
      <c r="I94" s="34"/>
      <c r="J94" s="48"/>
      <c r="K94" s="48"/>
      <c r="L94" s="48"/>
      <c r="M94" s="48"/>
      <c r="N94" s="48"/>
      <c r="O94" s="48"/>
      <c r="P94" s="48"/>
      <c r="Q94" s="48"/>
      <c r="R94" s="48"/>
      <c r="S94" s="49"/>
    </row>
    <row r="95" spans="1:19" x14ac:dyDescent="0.3">
      <c r="A95" s="32"/>
      <c r="B95" s="34"/>
      <c r="C95" s="35"/>
      <c r="D95" s="20">
        <v>15.613080978393555</v>
      </c>
      <c r="E95" s="38"/>
      <c r="F95" s="34"/>
      <c r="G95" s="35"/>
      <c r="H95" s="35"/>
      <c r="I95" s="34"/>
      <c r="J95" s="48"/>
      <c r="K95" s="48"/>
      <c r="L95" s="48"/>
      <c r="M95" s="48"/>
      <c r="N95" s="48"/>
      <c r="O95" s="48"/>
      <c r="P95" s="48"/>
      <c r="Q95" s="48"/>
      <c r="R95" s="48"/>
      <c r="S95" s="49"/>
    </row>
    <row r="96" spans="1:19" x14ac:dyDescent="0.3">
      <c r="A96" s="31" t="s">
        <v>51</v>
      </c>
      <c r="B96" s="34"/>
      <c r="C96" s="34" t="s">
        <v>7</v>
      </c>
      <c r="D96" s="19">
        <v>15.515861511230469</v>
      </c>
      <c r="E96" s="34">
        <f>AVERAGE(D96:D98)</f>
        <v>15.568162282307943</v>
      </c>
      <c r="F96" s="34"/>
      <c r="G96" s="34">
        <f>F81-E96</f>
        <v>8.0805354648164851E-2</v>
      </c>
      <c r="H96" s="34">
        <f>2^G96</f>
        <v>1.0576082637307964</v>
      </c>
      <c r="I96" s="34"/>
      <c r="J96" s="48"/>
      <c r="K96" s="48"/>
      <c r="L96" s="48"/>
      <c r="M96" s="48"/>
      <c r="N96" s="48"/>
      <c r="O96" s="48"/>
      <c r="P96" s="48"/>
      <c r="Q96" s="48"/>
      <c r="R96" s="48"/>
      <c r="S96" s="49"/>
    </row>
    <row r="97" spans="1:19" x14ac:dyDescent="0.3">
      <c r="A97" s="31"/>
      <c r="B97" s="34"/>
      <c r="C97" s="34"/>
      <c r="D97" s="19">
        <v>15.579128265380859</v>
      </c>
      <c r="E97" s="34"/>
      <c r="F97" s="34"/>
      <c r="G97" s="34"/>
      <c r="H97" s="34"/>
      <c r="I97" s="34"/>
      <c r="J97" s="48"/>
      <c r="K97" s="48"/>
      <c r="L97" s="48"/>
      <c r="M97" s="48"/>
      <c r="N97" s="48"/>
      <c r="O97" s="48"/>
      <c r="P97" s="48"/>
      <c r="Q97" s="48"/>
      <c r="R97" s="48"/>
      <c r="S97" s="49"/>
    </row>
    <row r="98" spans="1:19" ht="15" thickBot="1" x14ac:dyDescent="0.35">
      <c r="A98" s="40"/>
      <c r="B98" s="39"/>
      <c r="C98" s="39"/>
      <c r="D98" s="22">
        <v>15.6094970703125</v>
      </c>
      <c r="E98" s="39"/>
      <c r="F98" s="39"/>
      <c r="G98" s="39"/>
      <c r="H98" s="39"/>
      <c r="I98" s="39"/>
      <c r="J98" s="50"/>
      <c r="K98" s="50"/>
      <c r="L98" s="50"/>
      <c r="M98" s="50"/>
      <c r="N98" s="50"/>
      <c r="O98" s="50"/>
      <c r="P98" s="50"/>
      <c r="Q98" s="50"/>
      <c r="R98" s="50"/>
      <c r="S98" s="51"/>
    </row>
    <row r="99" spans="1:19" x14ac:dyDescent="0.3">
      <c r="A99" s="44" t="s">
        <v>6</v>
      </c>
      <c r="B99" s="34" t="s">
        <v>32</v>
      </c>
      <c r="C99" s="41" t="s">
        <v>52</v>
      </c>
      <c r="D99" s="18">
        <v>20.312994003295898</v>
      </c>
      <c r="E99" s="45">
        <f>AVERAGE(D99:D101)</f>
        <v>20.342439015706379</v>
      </c>
      <c r="F99" s="34">
        <f>AVERAGE(E99:E105)</f>
        <v>19.984624014960392</v>
      </c>
      <c r="G99" s="41">
        <f>F99-E99</f>
        <v>-0.35781500074598682</v>
      </c>
      <c r="H99" s="41">
        <f>2^G99</f>
        <v>0.78034553880208712</v>
      </c>
      <c r="I99" s="41">
        <f>H81</f>
        <v>1.0329861080598979</v>
      </c>
      <c r="J99" s="41">
        <f>H99/I99</f>
        <v>0.75542694399607424</v>
      </c>
      <c r="K99" s="41">
        <f>LOG(J99,2)</f>
        <v>-0.40463585323757717</v>
      </c>
      <c r="L99" s="41">
        <f>GEOMEAN(J99:J107)</f>
        <v>0.99999999999999878</v>
      </c>
      <c r="M99" s="41">
        <f>LOG(L99,2)</f>
        <v>-1.7618845770982058E-15</v>
      </c>
      <c r="N99" s="41">
        <f>_xlfn.STDEV.P(K99:K107)</f>
        <v>0.3037120739188553</v>
      </c>
      <c r="O99" s="41">
        <f>N99/SQRT(3)</f>
        <v>0.17534824763319062</v>
      </c>
      <c r="P99" s="41">
        <f>2^(M99-O99)</f>
        <v>0.88555373226143708</v>
      </c>
      <c r="Q99" s="41">
        <f>2^(M99+O99)</f>
        <v>1.1292369548782764</v>
      </c>
      <c r="R99" s="41">
        <f>L99-P99</f>
        <v>0.1144462677385617</v>
      </c>
      <c r="S99" s="42">
        <f>Q99-L99</f>
        <v>0.12923695487827758</v>
      </c>
    </row>
    <row r="100" spans="1:19" x14ac:dyDescent="0.3">
      <c r="A100" s="31"/>
      <c r="B100" s="34"/>
      <c r="C100" s="34"/>
      <c r="D100" s="19">
        <v>20.349231719970703</v>
      </c>
      <c r="E100" s="37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28"/>
    </row>
    <row r="101" spans="1:19" x14ac:dyDescent="0.3">
      <c r="A101" s="32"/>
      <c r="B101" s="34"/>
      <c r="C101" s="35"/>
      <c r="D101" s="20">
        <v>20.365091323852539</v>
      </c>
      <c r="E101" s="38"/>
      <c r="F101" s="34"/>
      <c r="G101" s="35"/>
      <c r="H101" s="35"/>
      <c r="I101" s="35"/>
      <c r="J101" s="35"/>
      <c r="K101" s="35"/>
      <c r="L101" s="34"/>
      <c r="M101" s="34"/>
      <c r="N101" s="34"/>
      <c r="O101" s="34"/>
      <c r="P101" s="34"/>
      <c r="Q101" s="34"/>
      <c r="R101" s="34"/>
      <c r="S101" s="28"/>
    </row>
    <row r="102" spans="1:19" x14ac:dyDescent="0.3">
      <c r="A102" s="30" t="s">
        <v>5</v>
      </c>
      <c r="B102" s="34"/>
      <c r="C102" s="34" t="s">
        <v>52</v>
      </c>
      <c r="D102" s="19">
        <v>19.669885635375977</v>
      </c>
      <c r="E102" s="34">
        <f>AVERAGE(D102:D104)</f>
        <v>19.687540690104168</v>
      </c>
      <c r="F102" s="34"/>
      <c r="G102" s="33">
        <f>F99-E102</f>
        <v>0.29708332485622435</v>
      </c>
      <c r="H102" s="33">
        <f>2^G102</f>
        <v>1.2286579412426124</v>
      </c>
      <c r="I102" s="33">
        <f>H84</f>
        <v>0.979427097092889</v>
      </c>
      <c r="J102" s="33">
        <f>H102/I102</f>
        <v>1.2544659473783033</v>
      </c>
      <c r="K102" s="33">
        <f>LOG(J102,2)</f>
        <v>0.32707330915662602</v>
      </c>
      <c r="L102" s="34"/>
      <c r="M102" s="34"/>
      <c r="N102" s="34"/>
      <c r="O102" s="34"/>
      <c r="P102" s="34"/>
      <c r="Q102" s="34"/>
      <c r="R102" s="34"/>
      <c r="S102" s="28"/>
    </row>
    <row r="103" spans="1:19" x14ac:dyDescent="0.3">
      <c r="A103" s="31"/>
      <c r="B103" s="34"/>
      <c r="C103" s="34"/>
      <c r="D103" s="19">
        <v>19.676731109619141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28"/>
    </row>
    <row r="104" spans="1:19" x14ac:dyDescent="0.3">
      <c r="A104" s="32"/>
      <c r="B104" s="34"/>
      <c r="C104" s="35"/>
      <c r="D104" s="20">
        <v>19.716005325317383</v>
      </c>
      <c r="E104" s="35"/>
      <c r="F104" s="34"/>
      <c r="G104" s="35"/>
      <c r="H104" s="35"/>
      <c r="I104" s="35"/>
      <c r="J104" s="35"/>
      <c r="K104" s="35"/>
      <c r="L104" s="34"/>
      <c r="M104" s="34"/>
      <c r="N104" s="34"/>
      <c r="O104" s="34"/>
      <c r="P104" s="34"/>
      <c r="Q104" s="34"/>
      <c r="R104" s="34"/>
      <c r="S104" s="28"/>
    </row>
    <row r="105" spans="1:19" x14ac:dyDescent="0.3">
      <c r="A105" s="30" t="s">
        <v>4</v>
      </c>
      <c r="B105" s="34"/>
      <c r="C105" s="33" t="s">
        <v>52</v>
      </c>
      <c r="D105" s="19">
        <v>19.905771255493164</v>
      </c>
      <c r="E105" s="36">
        <f>AVERAGE(D105:D107)</f>
        <v>19.923892339070637</v>
      </c>
      <c r="F105" s="34"/>
      <c r="G105" s="33">
        <f>F99-E105</f>
        <v>6.0731675889755365E-2</v>
      </c>
      <c r="H105" s="33">
        <f>2^G105</f>
        <v>1.0429945909065412</v>
      </c>
      <c r="I105" s="33">
        <f>H87</f>
        <v>0.98840151821774702</v>
      </c>
      <c r="J105" s="33">
        <f>H105/I105</f>
        <v>1.0552336997491005</v>
      </c>
      <c r="K105" s="33">
        <f>LOG(J105,2)</f>
        <v>7.7562544080945928E-2</v>
      </c>
      <c r="L105" s="34"/>
      <c r="M105" s="34"/>
      <c r="N105" s="34"/>
      <c r="O105" s="34"/>
      <c r="P105" s="34"/>
      <c r="Q105" s="34"/>
      <c r="R105" s="34"/>
      <c r="S105" s="28"/>
    </row>
    <row r="106" spans="1:19" x14ac:dyDescent="0.3">
      <c r="A106" s="31"/>
      <c r="B106" s="34"/>
      <c r="C106" s="34"/>
      <c r="D106" s="19">
        <v>19.928861618041992</v>
      </c>
      <c r="E106" s="37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28"/>
    </row>
    <row r="107" spans="1:19" x14ac:dyDescent="0.3">
      <c r="A107" s="32"/>
      <c r="B107" s="34"/>
      <c r="C107" s="35"/>
      <c r="D107" s="20">
        <v>19.937044143676758</v>
      </c>
      <c r="E107" s="38"/>
      <c r="F107" s="34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43"/>
    </row>
    <row r="108" spans="1:19" x14ac:dyDescent="0.3">
      <c r="A108" s="30" t="s">
        <v>49</v>
      </c>
      <c r="B108" s="34"/>
      <c r="C108" s="33" t="s">
        <v>52</v>
      </c>
      <c r="D108" s="21">
        <v>20.58485221862793</v>
      </c>
      <c r="E108" s="36">
        <f>AVERAGE(D108:D110)</f>
        <v>20.598927815755207</v>
      </c>
      <c r="F108" s="34"/>
      <c r="G108" s="33">
        <f>F99-E108</f>
        <v>-0.61430380079481495</v>
      </c>
      <c r="H108" s="33">
        <f>2^G108</f>
        <v>0.65324505299125479</v>
      </c>
      <c r="I108" s="33">
        <f>H90</f>
        <v>1.1269937568850474</v>
      </c>
      <c r="J108" s="33">
        <f>H108/I108</f>
        <v>0.57963502370837472</v>
      </c>
      <c r="K108" s="33">
        <f>LOG(J108,2)</f>
        <v>-0.7867833243476029</v>
      </c>
      <c r="L108" s="34">
        <f>GEOMEAN(J108:J116)</f>
        <v>0.60573933424258031</v>
      </c>
      <c r="M108" s="34">
        <f>LOG(L108,2)</f>
        <v>-0.72323099772135668</v>
      </c>
      <c r="N108" s="34">
        <f>_xlfn.STDEV.P(K108:K116)</f>
        <v>6.9094997687843468E-2</v>
      </c>
      <c r="O108" s="34">
        <f>N108/SQRT(3)</f>
        <v>3.9892015514732995E-2</v>
      </c>
      <c r="P108" s="34">
        <f>2^(M108-O108)</f>
        <v>0.58921946121362223</v>
      </c>
      <c r="Q108" s="34">
        <f>2^(M108+O108)</f>
        <v>0.62272237290481658</v>
      </c>
      <c r="R108" s="34">
        <f>L108-P108</f>
        <v>1.6519873028958076E-2</v>
      </c>
      <c r="S108" s="28">
        <f>Q108-L108</f>
        <v>1.6983038662236272E-2</v>
      </c>
    </row>
    <row r="109" spans="1:19" x14ac:dyDescent="0.3">
      <c r="A109" s="31"/>
      <c r="B109" s="34"/>
      <c r="C109" s="34"/>
      <c r="D109" s="19">
        <v>20.608610153198242</v>
      </c>
      <c r="E109" s="37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8"/>
    </row>
    <row r="110" spans="1:19" x14ac:dyDescent="0.3">
      <c r="A110" s="32"/>
      <c r="B110" s="34"/>
      <c r="C110" s="35"/>
      <c r="D110" s="20">
        <v>20.603321075439453</v>
      </c>
      <c r="E110" s="38"/>
      <c r="F110" s="34"/>
      <c r="G110" s="35"/>
      <c r="H110" s="35"/>
      <c r="I110" s="35"/>
      <c r="J110" s="35"/>
      <c r="K110" s="35"/>
      <c r="L110" s="34"/>
      <c r="M110" s="34"/>
      <c r="N110" s="34"/>
      <c r="O110" s="34"/>
      <c r="P110" s="34"/>
      <c r="Q110" s="34"/>
      <c r="R110" s="34"/>
      <c r="S110" s="28"/>
    </row>
    <row r="111" spans="1:19" x14ac:dyDescent="0.3">
      <c r="A111" s="30" t="s">
        <v>50</v>
      </c>
      <c r="B111" s="34"/>
      <c r="C111" s="33" t="s">
        <v>52</v>
      </c>
      <c r="D111" s="21">
        <v>20.510322570800781</v>
      </c>
      <c r="E111" s="36">
        <f>AVERAGE(D111:D113)</f>
        <v>20.541685740152996</v>
      </c>
      <c r="F111" s="34"/>
      <c r="G111" s="33">
        <f>F99-E111</f>
        <v>-0.55706172519260377</v>
      </c>
      <c r="H111" s="33">
        <f>2^G111</f>
        <v>0.67968504024931908</v>
      </c>
      <c r="I111" s="33">
        <f>H93</f>
        <v>1.049798499306452</v>
      </c>
      <c r="J111" s="33">
        <f>H111/I111</f>
        <v>0.64744333383821007</v>
      </c>
      <c r="K111" s="33">
        <f>LOG(J111,2)</f>
        <v>-0.62717416551378413</v>
      </c>
      <c r="L111" s="34"/>
      <c r="M111" s="34"/>
      <c r="N111" s="34"/>
      <c r="O111" s="34"/>
      <c r="P111" s="34"/>
      <c r="Q111" s="34"/>
      <c r="R111" s="34"/>
      <c r="S111" s="28"/>
    </row>
    <row r="112" spans="1:19" x14ac:dyDescent="0.3">
      <c r="A112" s="31"/>
      <c r="B112" s="34"/>
      <c r="C112" s="34"/>
      <c r="D112" s="19">
        <v>20.540620803833008</v>
      </c>
      <c r="E112" s="37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28"/>
    </row>
    <row r="113" spans="1:19" x14ac:dyDescent="0.3">
      <c r="A113" s="32"/>
      <c r="B113" s="34"/>
      <c r="C113" s="35"/>
      <c r="D113" s="20">
        <v>20.574113845825195</v>
      </c>
      <c r="E113" s="38"/>
      <c r="F113" s="34"/>
      <c r="G113" s="35"/>
      <c r="H113" s="35"/>
      <c r="I113" s="35"/>
      <c r="J113" s="35"/>
      <c r="K113" s="35"/>
      <c r="L113" s="34"/>
      <c r="M113" s="34"/>
      <c r="N113" s="34"/>
      <c r="O113" s="34"/>
      <c r="P113" s="34"/>
      <c r="Q113" s="34"/>
      <c r="R113" s="34"/>
      <c r="S113" s="28"/>
    </row>
    <row r="114" spans="1:19" x14ac:dyDescent="0.3">
      <c r="A114" s="31" t="s">
        <v>51</v>
      </c>
      <c r="B114" s="34"/>
      <c r="C114" s="34" t="s">
        <v>52</v>
      </c>
      <c r="D114" s="19">
        <v>20.616519927978516</v>
      </c>
      <c r="E114" s="34">
        <f>AVERAGE(D114:D116)</f>
        <v>20.65955416361491</v>
      </c>
      <c r="F114" s="34"/>
      <c r="G114" s="34">
        <f>F99-E114</f>
        <v>-0.67493014865451784</v>
      </c>
      <c r="H114" s="34">
        <f>2^G114</f>
        <v>0.62636254533810976</v>
      </c>
      <c r="I114" s="34">
        <f>H96</f>
        <v>1.0576082637307964</v>
      </c>
      <c r="J114" s="34">
        <f>H114/I114</f>
        <v>0.5922443751796781</v>
      </c>
      <c r="K114" s="34">
        <f>LOG(J114,2)</f>
        <v>-0.75573550330268269</v>
      </c>
      <c r="L114" s="34"/>
      <c r="M114" s="34"/>
      <c r="N114" s="34"/>
      <c r="O114" s="34"/>
      <c r="P114" s="34"/>
      <c r="Q114" s="34"/>
      <c r="R114" s="34"/>
      <c r="S114" s="28"/>
    </row>
    <row r="115" spans="1:19" x14ac:dyDescent="0.3">
      <c r="A115" s="31"/>
      <c r="B115" s="34"/>
      <c r="C115" s="34"/>
      <c r="D115" s="19">
        <v>20.687278747558594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28"/>
    </row>
    <row r="116" spans="1:19" ht="15" thickBot="1" x14ac:dyDescent="0.35">
      <c r="A116" s="40"/>
      <c r="B116" s="39"/>
      <c r="C116" s="39"/>
      <c r="D116" s="22">
        <v>20.674863815307617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29"/>
    </row>
    <row r="118" spans="1:19" ht="15" thickBot="1" x14ac:dyDescent="0.35"/>
    <row r="119" spans="1:19" ht="15" thickBot="1" x14ac:dyDescent="0.35">
      <c r="A119" s="4" t="s">
        <v>25</v>
      </c>
      <c r="B119" s="6" t="s">
        <v>28</v>
      </c>
      <c r="C119" s="6" t="s">
        <v>24</v>
      </c>
      <c r="D119" s="6" t="s">
        <v>23</v>
      </c>
      <c r="E119" s="6" t="s">
        <v>22</v>
      </c>
      <c r="F119" s="6" t="s">
        <v>21</v>
      </c>
      <c r="G119" s="6" t="s">
        <v>20</v>
      </c>
      <c r="H119" s="6" t="s">
        <v>19</v>
      </c>
      <c r="I119" s="6" t="s">
        <v>18</v>
      </c>
      <c r="J119" s="6" t="s">
        <v>17</v>
      </c>
      <c r="K119" s="13" t="s">
        <v>16</v>
      </c>
      <c r="L119" s="13" t="s">
        <v>15</v>
      </c>
      <c r="M119" s="13" t="s">
        <v>14</v>
      </c>
      <c r="N119" s="13" t="s">
        <v>13</v>
      </c>
      <c r="O119" s="13" t="s">
        <v>12</v>
      </c>
      <c r="P119" s="13" t="s">
        <v>11</v>
      </c>
      <c r="Q119" s="13" t="s">
        <v>10</v>
      </c>
      <c r="R119" s="13" t="s">
        <v>9</v>
      </c>
      <c r="S119" s="12" t="s">
        <v>8</v>
      </c>
    </row>
    <row r="120" spans="1:19" x14ac:dyDescent="0.3">
      <c r="A120" s="44" t="s">
        <v>6</v>
      </c>
      <c r="B120" s="41" t="s">
        <v>33</v>
      </c>
      <c r="C120" s="41" t="s">
        <v>7</v>
      </c>
      <c r="D120" s="18">
        <v>15.697883605957031</v>
      </c>
      <c r="E120" s="45">
        <f>AVERAGE(D120:D122)</f>
        <v>15.730602582295736</v>
      </c>
      <c r="F120" s="41">
        <f>AVERAGE(E120:E126)</f>
        <v>15.883959028455946</v>
      </c>
      <c r="G120" s="41">
        <f>F120-E120</f>
        <v>0.15335644616020971</v>
      </c>
      <c r="H120" s="41">
        <f>2^G120</f>
        <v>1.1121539030517205</v>
      </c>
      <c r="I120" s="41"/>
      <c r="J120" s="46"/>
      <c r="K120" s="46"/>
      <c r="L120" s="46"/>
      <c r="M120" s="46"/>
      <c r="N120" s="46"/>
      <c r="O120" s="46"/>
      <c r="P120" s="46"/>
      <c r="Q120" s="46"/>
      <c r="R120" s="46"/>
      <c r="S120" s="47"/>
    </row>
    <row r="121" spans="1:19" x14ac:dyDescent="0.3">
      <c r="A121" s="31"/>
      <c r="B121" s="34"/>
      <c r="C121" s="34"/>
      <c r="D121" s="19">
        <v>15.7574462890625</v>
      </c>
      <c r="E121" s="37"/>
      <c r="F121" s="34"/>
      <c r="G121" s="34"/>
      <c r="H121" s="34"/>
      <c r="I121" s="34"/>
      <c r="J121" s="48"/>
      <c r="K121" s="48"/>
      <c r="L121" s="48"/>
      <c r="M121" s="48"/>
      <c r="N121" s="48"/>
      <c r="O121" s="48"/>
      <c r="P121" s="48"/>
      <c r="Q121" s="48"/>
      <c r="R121" s="48"/>
      <c r="S121" s="49"/>
    </row>
    <row r="122" spans="1:19" x14ac:dyDescent="0.3">
      <c r="A122" s="32"/>
      <c r="B122" s="34"/>
      <c r="C122" s="35"/>
      <c r="D122" s="20">
        <v>15.736477851867676</v>
      </c>
      <c r="E122" s="38"/>
      <c r="F122" s="34"/>
      <c r="G122" s="35"/>
      <c r="H122" s="35"/>
      <c r="I122" s="34"/>
      <c r="J122" s="48"/>
      <c r="K122" s="48"/>
      <c r="L122" s="48"/>
      <c r="M122" s="48"/>
      <c r="N122" s="48"/>
      <c r="O122" s="48"/>
      <c r="P122" s="48"/>
      <c r="Q122" s="48"/>
      <c r="R122" s="48"/>
      <c r="S122" s="49"/>
    </row>
    <row r="123" spans="1:19" x14ac:dyDescent="0.3">
      <c r="A123" s="30" t="s">
        <v>5</v>
      </c>
      <c r="B123" s="34"/>
      <c r="C123" s="34" t="s">
        <v>7</v>
      </c>
      <c r="D123" s="19">
        <v>16.071199417114258</v>
      </c>
      <c r="E123" s="36">
        <f>AVERAGE(D123:D125)</f>
        <v>16.110537211100262</v>
      </c>
      <c r="F123" s="34"/>
      <c r="G123" s="33">
        <f>F120-E123</f>
        <v>-0.22657818264431562</v>
      </c>
      <c r="H123" s="33">
        <f>2^G123</f>
        <v>0.85465959102461997</v>
      </c>
      <c r="I123" s="34"/>
      <c r="J123" s="48"/>
      <c r="K123" s="48"/>
      <c r="L123" s="48"/>
      <c r="M123" s="48"/>
      <c r="N123" s="48"/>
      <c r="O123" s="48"/>
      <c r="P123" s="48"/>
      <c r="Q123" s="48"/>
      <c r="R123" s="48"/>
      <c r="S123" s="49"/>
    </row>
    <row r="124" spans="1:19" x14ac:dyDescent="0.3">
      <c r="A124" s="31"/>
      <c r="B124" s="34"/>
      <c r="C124" s="34"/>
      <c r="D124" s="19">
        <v>16.14897346496582</v>
      </c>
      <c r="E124" s="37"/>
      <c r="F124" s="34"/>
      <c r="G124" s="34"/>
      <c r="H124" s="34"/>
      <c r="I124" s="34"/>
      <c r="J124" s="48"/>
      <c r="K124" s="48"/>
      <c r="L124" s="48"/>
      <c r="M124" s="48"/>
      <c r="N124" s="48"/>
      <c r="O124" s="48"/>
      <c r="P124" s="48"/>
      <c r="Q124" s="48"/>
      <c r="R124" s="48"/>
      <c r="S124" s="49"/>
    </row>
    <row r="125" spans="1:19" x14ac:dyDescent="0.3">
      <c r="A125" s="32"/>
      <c r="B125" s="34"/>
      <c r="C125" s="35"/>
      <c r="D125" s="20">
        <v>16.111438751220703</v>
      </c>
      <c r="E125" s="38"/>
      <c r="F125" s="34"/>
      <c r="G125" s="35"/>
      <c r="H125" s="35"/>
      <c r="I125" s="34"/>
      <c r="J125" s="48"/>
      <c r="K125" s="48"/>
      <c r="L125" s="48"/>
      <c r="M125" s="48"/>
      <c r="N125" s="48"/>
      <c r="O125" s="48"/>
      <c r="P125" s="48"/>
      <c r="Q125" s="48"/>
      <c r="R125" s="48"/>
      <c r="S125" s="49"/>
    </row>
    <row r="126" spans="1:19" x14ac:dyDescent="0.3">
      <c r="A126" s="30" t="s">
        <v>4</v>
      </c>
      <c r="B126" s="34"/>
      <c r="C126" s="34" t="s">
        <v>7</v>
      </c>
      <c r="D126" s="19">
        <v>15.761177062988281</v>
      </c>
      <c r="E126" s="34">
        <f>AVERAGE(D126:D128)</f>
        <v>15.810737291971842</v>
      </c>
      <c r="F126" s="34"/>
      <c r="G126" s="33">
        <f>F120-E126</f>
        <v>7.3221736484104127E-2</v>
      </c>
      <c r="H126" s="33">
        <f>2^G126</f>
        <v>1.0520634647443814</v>
      </c>
      <c r="I126" s="34"/>
      <c r="J126" s="48"/>
      <c r="K126" s="48"/>
      <c r="L126" s="48"/>
      <c r="M126" s="48"/>
      <c r="N126" s="48"/>
      <c r="O126" s="48"/>
      <c r="P126" s="48"/>
      <c r="Q126" s="48"/>
      <c r="R126" s="48"/>
      <c r="S126" s="49"/>
    </row>
    <row r="127" spans="1:19" x14ac:dyDescent="0.3">
      <c r="A127" s="31"/>
      <c r="B127" s="34"/>
      <c r="C127" s="34"/>
      <c r="D127" s="19">
        <v>15.834473609924316</v>
      </c>
      <c r="E127" s="34"/>
      <c r="F127" s="34"/>
      <c r="G127" s="34"/>
      <c r="H127" s="34"/>
      <c r="I127" s="34"/>
      <c r="J127" s="48"/>
      <c r="K127" s="48"/>
      <c r="L127" s="48"/>
      <c r="M127" s="48"/>
      <c r="N127" s="48"/>
      <c r="O127" s="48"/>
      <c r="P127" s="48"/>
      <c r="Q127" s="48"/>
      <c r="R127" s="48"/>
      <c r="S127" s="49"/>
    </row>
    <row r="128" spans="1:19" x14ac:dyDescent="0.3">
      <c r="A128" s="32"/>
      <c r="B128" s="34"/>
      <c r="C128" s="35"/>
      <c r="D128" s="20">
        <v>15.83656120300293</v>
      </c>
      <c r="E128" s="35"/>
      <c r="F128" s="34"/>
      <c r="G128" s="35"/>
      <c r="H128" s="35"/>
      <c r="I128" s="34"/>
      <c r="J128" s="48"/>
      <c r="K128" s="48"/>
      <c r="L128" s="48"/>
      <c r="M128" s="48"/>
      <c r="N128" s="48"/>
      <c r="O128" s="48"/>
      <c r="P128" s="48"/>
      <c r="Q128" s="48"/>
      <c r="R128" s="48"/>
      <c r="S128" s="49"/>
    </row>
    <row r="129" spans="1:19" x14ac:dyDescent="0.3">
      <c r="A129" s="30" t="s">
        <v>49</v>
      </c>
      <c r="B129" s="34"/>
      <c r="C129" s="33" t="s">
        <v>7</v>
      </c>
      <c r="D129" s="21">
        <v>15.67110538482666</v>
      </c>
      <c r="E129" s="36">
        <f>AVERAGE(D129:D131)</f>
        <v>15.6948029200236</v>
      </c>
      <c r="F129" s="34"/>
      <c r="G129" s="33">
        <f>F120-E129</f>
        <v>0.18915610843234631</v>
      </c>
      <c r="H129" s="33">
        <f>2^G129</f>
        <v>1.1400966314518752</v>
      </c>
      <c r="I129" s="34"/>
      <c r="J129" s="48"/>
      <c r="K129" s="48"/>
      <c r="L129" s="48"/>
      <c r="M129" s="48"/>
      <c r="N129" s="48"/>
      <c r="O129" s="48"/>
      <c r="P129" s="48"/>
      <c r="Q129" s="48"/>
      <c r="R129" s="48"/>
      <c r="S129" s="49"/>
    </row>
    <row r="130" spans="1:19" x14ac:dyDescent="0.3">
      <c r="A130" s="31"/>
      <c r="B130" s="34"/>
      <c r="C130" s="34"/>
      <c r="D130" s="19">
        <v>15.704297065734863</v>
      </c>
      <c r="E130" s="37"/>
      <c r="F130" s="34"/>
      <c r="G130" s="34"/>
      <c r="H130" s="34"/>
      <c r="I130" s="34"/>
      <c r="J130" s="48"/>
      <c r="K130" s="48"/>
      <c r="L130" s="48"/>
      <c r="M130" s="48"/>
      <c r="N130" s="48"/>
      <c r="O130" s="48"/>
      <c r="P130" s="48"/>
      <c r="Q130" s="48"/>
      <c r="R130" s="48"/>
      <c r="S130" s="49"/>
    </row>
    <row r="131" spans="1:19" x14ac:dyDescent="0.3">
      <c r="A131" s="32"/>
      <c r="B131" s="34"/>
      <c r="C131" s="35"/>
      <c r="D131" s="20">
        <v>15.709006309509277</v>
      </c>
      <c r="E131" s="38"/>
      <c r="F131" s="34"/>
      <c r="G131" s="35"/>
      <c r="H131" s="35"/>
      <c r="I131" s="34"/>
      <c r="J131" s="48"/>
      <c r="K131" s="48"/>
      <c r="L131" s="48"/>
      <c r="M131" s="48"/>
      <c r="N131" s="48"/>
      <c r="O131" s="48"/>
      <c r="P131" s="48"/>
      <c r="Q131" s="48"/>
      <c r="R131" s="48"/>
      <c r="S131" s="49"/>
    </row>
    <row r="132" spans="1:19" x14ac:dyDescent="0.3">
      <c r="A132" s="30" t="s">
        <v>50</v>
      </c>
      <c r="B132" s="34"/>
      <c r="C132" s="33" t="s">
        <v>7</v>
      </c>
      <c r="D132" s="21">
        <v>15.696081161499023</v>
      </c>
      <c r="E132" s="36">
        <f>AVERAGE(D132:D134)</f>
        <v>15.707201639811197</v>
      </c>
      <c r="F132" s="34"/>
      <c r="G132" s="33">
        <f>F120-E132</f>
        <v>0.17675738864474866</v>
      </c>
      <c r="H132" s="33">
        <f>2^G132</f>
        <v>1.1303404670102914</v>
      </c>
      <c r="I132" s="34"/>
      <c r="J132" s="48"/>
      <c r="K132" s="48"/>
      <c r="L132" s="48"/>
      <c r="M132" s="48"/>
      <c r="N132" s="48"/>
      <c r="O132" s="48"/>
      <c r="P132" s="48"/>
      <c r="Q132" s="48"/>
      <c r="R132" s="48"/>
      <c r="S132" s="49"/>
    </row>
    <row r="133" spans="1:19" x14ac:dyDescent="0.3">
      <c r="A133" s="31"/>
      <c r="B133" s="34"/>
      <c r="C133" s="34"/>
      <c r="D133" s="19">
        <v>15.724210739135742</v>
      </c>
      <c r="E133" s="37"/>
      <c r="F133" s="34"/>
      <c r="G133" s="34"/>
      <c r="H133" s="34"/>
      <c r="I133" s="34"/>
      <c r="J133" s="48"/>
      <c r="K133" s="48"/>
      <c r="L133" s="48"/>
      <c r="M133" s="48"/>
      <c r="N133" s="48"/>
      <c r="O133" s="48"/>
      <c r="P133" s="48"/>
      <c r="Q133" s="48"/>
      <c r="R133" s="48"/>
      <c r="S133" s="49"/>
    </row>
    <row r="134" spans="1:19" x14ac:dyDescent="0.3">
      <c r="A134" s="32"/>
      <c r="B134" s="34"/>
      <c r="C134" s="35"/>
      <c r="D134" s="20">
        <v>15.701313018798828</v>
      </c>
      <c r="E134" s="38"/>
      <c r="F134" s="34"/>
      <c r="G134" s="35"/>
      <c r="H134" s="35"/>
      <c r="I134" s="34"/>
      <c r="J134" s="48"/>
      <c r="K134" s="48"/>
      <c r="L134" s="48"/>
      <c r="M134" s="48"/>
      <c r="N134" s="48"/>
      <c r="O134" s="48"/>
      <c r="P134" s="48"/>
      <c r="Q134" s="48"/>
      <c r="R134" s="48"/>
      <c r="S134" s="49"/>
    </row>
    <row r="135" spans="1:19" x14ac:dyDescent="0.3">
      <c r="A135" s="31" t="s">
        <v>51</v>
      </c>
      <c r="B135" s="34"/>
      <c r="C135" s="34" t="s">
        <v>7</v>
      </c>
      <c r="D135" s="19">
        <v>15.46309757232666</v>
      </c>
      <c r="E135" s="34">
        <f>AVERAGE(D135:D137)</f>
        <v>15.488565444946289</v>
      </c>
      <c r="F135" s="34"/>
      <c r="G135" s="34">
        <f>F120-E135</f>
        <v>0.39539358350965692</v>
      </c>
      <c r="H135" s="34">
        <f>2^G135</f>
        <v>1.3153015403863706</v>
      </c>
      <c r="I135" s="34"/>
      <c r="J135" s="48"/>
      <c r="K135" s="48"/>
      <c r="L135" s="48"/>
      <c r="M135" s="48"/>
      <c r="N135" s="48"/>
      <c r="O135" s="48"/>
      <c r="P135" s="48"/>
      <c r="Q135" s="48"/>
      <c r="R135" s="48"/>
      <c r="S135" s="49"/>
    </row>
    <row r="136" spans="1:19" x14ac:dyDescent="0.3">
      <c r="A136" s="31"/>
      <c r="B136" s="34"/>
      <c r="C136" s="34"/>
      <c r="D136" s="19">
        <v>15.494528770446777</v>
      </c>
      <c r="E136" s="34"/>
      <c r="F136" s="34"/>
      <c r="G136" s="34"/>
      <c r="H136" s="34"/>
      <c r="I136" s="34"/>
      <c r="J136" s="48"/>
      <c r="K136" s="48"/>
      <c r="L136" s="48"/>
      <c r="M136" s="48"/>
      <c r="N136" s="48"/>
      <c r="O136" s="48"/>
      <c r="P136" s="48"/>
      <c r="Q136" s="48"/>
      <c r="R136" s="48"/>
      <c r="S136" s="49"/>
    </row>
    <row r="137" spans="1:19" ht="15" thickBot="1" x14ac:dyDescent="0.35">
      <c r="A137" s="40"/>
      <c r="B137" s="39"/>
      <c r="C137" s="39"/>
      <c r="D137" s="22">
        <v>15.50806999206543</v>
      </c>
      <c r="E137" s="39"/>
      <c r="F137" s="39"/>
      <c r="G137" s="39"/>
      <c r="H137" s="39"/>
      <c r="I137" s="39"/>
      <c r="J137" s="50"/>
      <c r="K137" s="50"/>
      <c r="L137" s="50"/>
      <c r="M137" s="50"/>
      <c r="N137" s="50"/>
      <c r="O137" s="50"/>
      <c r="P137" s="50"/>
      <c r="Q137" s="50"/>
      <c r="R137" s="50"/>
      <c r="S137" s="51"/>
    </row>
    <row r="138" spans="1:19" x14ac:dyDescent="0.3">
      <c r="A138" s="44" t="s">
        <v>6</v>
      </c>
      <c r="B138" s="34" t="s">
        <v>34</v>
      </c>
      <c r="C138" s="41" t="s">
        <v>52</v>
      </c>
      <c r="D138" s="18">
        <v>20.163764953613281</v>
      </c>
      <c r="E138" s="45">
        <f>AVERAGE(D138:D140)</f>
        <v>20.17572021484375</v>
      </c>
      <c r="F138" s="34">
        <f>AVERAGE(E138:E144)</f>
        <v>20.22708786858453</v>
      </c>
      <c r="G138" s="41">
        <f>F138-E138</f>
        <v>5.1367653740779673E-2</v>
      </c>
      <c r="H138" s="41">
        <f>2^G138</f>
        <v>1.0362468051374032</v>
      </c>
      <c r="I138" s="41">
        <f>H120</f>
        <v>1.1121539030517205</v>
      </c>
      <c r="J138" s="41">
        <f>H138/I138</f>
        <v>0.93174766756109006</v>
      </c>
      <c r="K138" s="41">
        <f>LOG(J138,2)</f>
        <v>-0.10198879241943019</v>
      </c>
      <c r="L138" s="41">
        <f>GEOMEAN(J138:J146)</f>
        <v>1.000000000000002</v>
      </c>
      <c r="M138" s="41">
        <f>LOG(L138,2)</f>
        <v>2.8830838534334232E-15</v>
      </c>
      <c r="N138" s="41">
        <f>_xlfn.STDEV.P(K138:K146)</f>
        <v>7.7739921560749811E-2</v>
      </c>
      <c r="O138" s="41">
        <f>N138/SQRT(3)</f>
        <v>4.4883164639879299E-2</v>
      </c>
      <c r="P138" s="41">
        <f>2^(M138-O138)</f>
        <v>0.96936831717756677</v>
      </c>
      <c r="Q138" s="41">
        <f>2^(M138+O138)</f>
        <v>1.0315996327501451</v>
      </c>
      <c r="R138" s="41">
        <f>L138-P138</f>
        <v>3.0631682822435224E-2</v>
      </c>
      <c r="S138" s="42">
        <f>Q138-L138</f>
        <v>3.1599632750143103E-2</v>
      </c>
    </row>
    <row r="139" spans="1:19" x14ac:dyDescent="0.3">
      <c r="A139" s="31"/>
      <c r="B139" s="34"/>
      <c r="C139" s="34"/>
      <c r="D139" s="19">
        <v>20.185565948486328</v>
      </c>
      <c r="E139" s="37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28"/>
    </row>
    <row r="140" spans="1:19" x14ac:dyDescent="0.3">
      <c r="A140" s="32"/>
      <c r="B140" s="34"/>
      <c r="C140" s="35"/>
      <c r="D140" s="20">
        <v>20.177829742431641</v>
      </c>
      <c r="E140" s="38"/>
      <c r="F140" s="34"/>
      <c r="G140" s="35"/>
      <c r="H140" s="35"/>
      <c r="I140" s="35"/>
      <c r="J140" s="35"/>
      <c r="K140" s="35"/>
      <c r="L140" s="34"/>
      <c r="M140" s="34"/>
      <c r="N140" s="34"/>
      <c r="O140" s="34"/>
      <c r="P140" s="34"/>
      <c r="Q140" s="34"/>
      <c r="R140" s="34"/>
      <c r="S140" s="28"/>
    </row>
    <row r="141" spans="1:19" x14ac:dyDescent="0.3">
      <c r="A141" s="30" t="s">
        <v>5</v>
      </c>
      <c r="B141" s="34"/>
      <c r="C141" s="34" t="s">
        <v>52</v>
      </c>
      <c r="D141" s="19">
        <v>20.374004364013672</v>
      </c>
      <c r="E141" s="37">
        <f>AVERAGE(D141:D143)</f>
        <v>20.367119471232098</v>
      </c>
      <c r="F141" s="34"/>
      <c r="G141" s="33">
        <f>F138-E141</f>
        <v>-0.14003160264756787</v>
      </c>
      <c r="H141" s="33">
        <f>2^G141</f>
        <v>0.90749927606818992</v>
      </c>
      <c r="I141" s="33">
        <f>H123</f>
        <v>0.85465959102461997</v>
      </c>
      <c r="J141" s="33">
        <f>H141/I141</f>
        <v>1.0618254163394134</v>
      </c>
      <c r="K141" s="33">
        <f>LOG(J141,2)</f>
        <v>8.6546579996747766E-2</v>
      </c>
      <c r="L141" s="34"/>
      <c r="M141" s="34"/>
      <c r="N141" s="34"/>
      <c r="O141" s="34"/>
      <c r="P141" s="34"/>
      <c r="Q141" s="34"/>
      <c r="R141" s="34"/>
      <c r="S141" s="28"/>
    </row>
    <row r="142" spans="1:19" x14ac:dyDescent="0.3">
      <c r="A142" s="31"/>
      <c r="B142" s="34"/>
      <c r="C142" s="34"/>
      <c r="D142" s="19">
        <v>20.347513198852539</v>
      </c>
      <c r="E142" s="37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28"/>
    </row>
    <row r="143" spans="1:19" x14ac:dyDescent="0.3">
      <c r="A143" s="32"/>
      <c r="B143" s="34"/>
      <c r="C143" s="35"/>
      <c r="D143" s="20">
        <v>20.379840850830078</v>
      </c>
      <c r="E143" s="38"/>
      <c r="F143" s="34"/>
      <c r="G143" s="35"/>
      <c r="H143" s="35"/>
      <c r="I143" s="35"/>
      <c r="J143" s="35"/>
      <c r="K143" s="35"/>
      <c r="L143" s="34"/>
      <c r="M143" s="34"/>
      <c r="N143" s="34"/>
      <c r="O143" s="34"/>
      <c r="P143" s="34"/>
      <c r="Q143" s="34"/>
      <c r="R143" s="34"/>
      <c r="S143" s="28"/>
    </row>
    <row r="144" spans="1:19" x14ac:dyDescent="0.3">
      <c r="A144" s="30" t="s">
        <v>4</v>
      </c>
      <c r="B144" s="34"/>
      <c r="C144" s="34" t="s">
        <v>52</v>
      </c>
      <c r="D144" s="19">
        <v>20.110149383544922</v>
      </c>
      <c r="E144" s="34">
        <f>AVERAGE(D144:D146)</f>
        <v>20.138423919677734</v>
      </c>
      <c r="F144" s="34"/>
      <c r="G144" s="33">
        <f>F138-E144</f>
        <v>8.8663948906795298E-2</v>
      </c>
      <c r="H144" s="33">
        <f>2^G144</f>
        <v>1.0633849467373262</v>
      </c>
      <c r="I144" s="33">
        <f>H126</f>
        <v>1.0520634647443814</v>
      </c>
      <c r="J144" s="33">
        <f>H144/I144</f>
        <v>1.0107612158128649</v>
      </c>
      <c r="K144" s="33">
        <f>LOG(J144,2)</f>
        <v>1.5442212422691028E-2</v>
      </c>
      <c r="L144" s="34"/>
      <c r="M144" s="34"/>
      <c r="N144" s="34"/>
      <c r="O144" s="34"/>
      <c r="P144" s="34"/>
      <c r="Q144" s="34"/>
      <c r="R144" s="34"/>
      <c r="S144" s="28"/>
    </row>
    <row r="145" spans="1:19" x14ac:dyDescent="0.3">
      <c r="A145" s="31"/>
      <c r="B145" s="34"/>
      <c r="C145" s="34"/>
      <c r="D145" s="19">
        <v>20.140056610107422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28"/>
    </row>
    <row r="146" spans="1:19" x14ac:dyDescent="0.3">
      <c r="A146" s="32"/>
      <c r="B146" s="34"/>
      <c r="C146" s="35"/>
      <c r="D146" s="20">
        <v>20.165065765380859</v>
      </c>
      <c r="E146" s="35"/>
      <c r="F146" s="34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43"/>
    </row>
    <row r="147" spans="1:19" x14ac:dyDescent="0.3">
      <c r="A147" s="30" t="s">
        <v>49</v>
      </c>
      <c r="B147" s="34"/>
      <c r="C147" s="33" t="s">
        <v>52</v>
      </c>
      <c r="D147" s="21">
        <v>20.927125930786133</v>
      </c>
      <c r="E147" s="36">
        <f>AVERAGE(D147:D149)</f>
        <v>20.956235249837238</v>
      </c>
      <c r="F147" s="34"/>
      <c r="G147" s="33">
        <f>F138-E147</f>
        <v>-0.72914738125270873</v>
      </c>
      <c r="H147" s="33">
        <f>2^G147</f>
        <v>0.60326032950742792</v>
      </c>
      <c r="I147" s="33">
        <f>H129</f>
        <v>1.1400966314518752</v>
      </c>
      <c r="J147" s="33">
        <f>H147/I147</f>
        <v>0.52913087616020393</v>
      </c>
      <c r="K147" s="33">
        <f>LOG(J147,2)</f>
        <v>-0.91830348968505515</v>
      </c>
      <c r="L147" s="34">
        <f>GEOMEAN(J147:J155)</f>
        <v>0.4400024435843255</v>
      </c>
      <c r="M147" s="34">
        <f>LOG(L147,2)</f>
        <v>-1.1844165590074291</v>
      </c>
      <c r="N147" s="34">
        <f>_xlfn.STDEV.P(K147:K155)</f>
        <v>0.33006793041098809</v>
      </c>
      <c r="O147" s="34">
        <f>N147/SQRT(3)</f>
        <v>0.19056480847364665</v>
      </c>
      <c r="P147" s="34">
        <f>2^(M147-O147)</f>
        <v>0.38555768582740013</v>
      </c>
      <c r="Q147" s="34">
        <f>2^(M147+O147)</f>
        <v>0.50213536774584244</v>
      </c>
      <c r="R147" s="34">
        <f>L147-P147</f>
        <v>5.4444757756925366E-2</v>
      </c>
      <c r="S147" s="28">
        <f>Q147-L147</f>
        <v>6.2132924161516945E-2</v>
      </c>
    </row>
    <row r="148" spans="1:19" x14ac:dyDescent="0.3">
      <c r="A148" s="31"/>
      <c r="B148" s="34"/>
      <c r="C148" s="34"/>
      <c r="D148" s="19">
        <v>20.969449996948242</v>
      </c>
      <c r="E148" s="37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28"/>
    </row>
    <row r="149" spans="1:19" x14ac:dyDescent="0.3">
      <c r="A149" s="32"/>
      <c r="B149" s="34"/>
      <c r="C149" s="35"/>
      <c r="D149" s="20">
        <v>20.972129821777344</v>
      </c>
      <c r="E149" s="38"/>
      <c r="F149" s="34"/>
      <c r="G149" s="35"/>
      <c r="H149" s="35"/>
      <c r="I149" s="35"/>
      <c r="J149" s="35"/>
      <c r="K149" s="35"/>
      <c r="L149" s="34"/>
      <c r="M149" s="34"/>
      <c r="N149" s="34"/>
      <c r="O149" s="34"/>
      <c r="P149" s="34"/>
      <c r="Q149" s="34"/>
      <c r="R149" s="34"/>
      <c r="S149" s="28"/>
    </row>
    <row r="150" spans="1:19" x14ac:dyDescent="0.3">
      <c r="A150" s="30" t="s">
        <v>50</v>
      </c>
      <c r="B150" s="34"/>
      <c r="C150" s="33" t="s">
        <v>52</v>
      </c>
      <c r="D150" s="21">
        <v>21.652170181274414</v>
      </c>
      <c r="E150" s="36">
        <f>AVERAGE(D150:D152)</f>
        <v>21.699925740559895</v>
      </c>
      <c r="F150" s="34"/>
      <c r="G150" s="33">
        <f>F138-E150</f>
        <v>-1.472837871975365</v>
      </c>
      <c r="H150" s="33">
        <f>2^G150</f>
        <v>0.36027292189514737</v>
      </c>
      <c r="I150" s="33">
        <f>H132</f>
        <v>1.1303404670102914</v>
      </c>
      <c r="J150" s="33">
        <f>H150/I150</f>
        <v>0.31872956194168284</v>
      </c>
      <c r="K150" s="33">
        <f>LOG(J150,2)</f>
        <v>-1.6495952606201134</v>
      </c>
      <c r="L150" s="34"/>
      <c r="M150" s="34"/>
      <c r="N150" s="34"/>
      <c r="O150" s="34"/>
      <c r="P150" s="34"/>
      <c r="Q150" s="34"/>
      <c r="R150" s="34"/>
      <c r="S150" s="28"/>
    </row>
    <row r="151" spans="1:19" x14ac:dyDescent="0.3">
      <c r="A151" s="31"/>
      <c r="B151" s="34"/>
      <c r="C151" s="34"/>
      <c r="D151" s="19">
        <v>21.740406036376953</v>
      </c>
      <c r="E151" s="37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28"/>
    </row>
    <row r="152" spans="1:19" x14ac:dyDescent="0.3">
      <c r="A152" s="32"/>
      <c r="B152" s="34"/>
      <c r="C152" s="35"/>
      <c r="D152" s="20">
        <v>21.70720100402832</v>
      </c>
      <c r="E152" s="38"/>
      <c r="F152" s="34"/>
      <c r="G152" s="35"/>
      <c r="H152" s="35"/>
      <c r="I152" s="35"/>
      <c r="J152" s="35"/>
      <c r="K152" s="35"/>
      <c r="L152" s="34"/>
      <c r="M152" s="34"/>
      <c r="N152" s="34"/>
      <c r="O152" s="34"/>
      <c r="P152" s="34"/>
      <c r="Q152" s="34"/>
      <c r="R152" s="34"/>
      <c r="S152" s="28"/>
    </row>
    <row r="153" spans="1:19" x14ac:dyDescent="0.3">
      <c r="A153" s="31" t="s">
        <v>51</v>
      </c>
      <c r="B153" s="34"/>
      <c r="C153" s="34" t="s">
        <v>52</v>
      </c>
      <c r="D153" s="19">
        <v>20.780874252319336</v>
      </c>
      <c r="E153" s="34">
        <f>AVERAGE(D153:D155)</f>
        <v>20.817045211791992</v>
      </c>
      <c r="F153" s="34"/>
      <c r="G153" s="34">
        <f>F138-E153</f>
        <v>-0.58995734320746251</v>
      </c>
      <c r="H153" s="34">
        <f>2^G153</f>
        <v>0.66436255025469415</v>
      </c>
      <c r="I153" s="34">
        <f>H135</f>
        <v>1.3153015403863706</v>
      </c>
      <c r="J153" s="34">
        <f>H153/I153</f>
        <v>0.50510284513126724</v>
      </c>
      <c r="K153" s="34">
        <f>LOG(J153,2)</f>
        <v>-0.9853509267171191</v>
      </c>
      <c r="L153" s="34"/>
      <c r="M153" s="34"/>
      <c r="N153" s="34"/>
      <c r="O153" s="34"/>
      <c r="P153" s="34"/>
      <c r="Q153" s="34"/>
      <c r="R153" s="34"/>
      <c r="S153" s="28"/>
    </row>
    <row r="154" spans="1:19" x14ac:dyDescent="0.3">
      <c r="A154" s="31"/>
      <c r="B154" s="34"/>
      <c r="C154" s="34"/>
      <c r="D154" s="19">
        <v>20.831012725830078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28"/>
    </row>
    <row r="155" spans="1:19" ht="15" thickBot="1" x14ac:dyDescent="0.35">
      <c r="A155" s="40"/>
      <c r="B155" s="39"/>
      <c r="C155" s="39"/>
      <c r="D155" s="22">
        <v>20.839248657226563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29"/>
    </row>
    <row r="156" spans="1:19" ht="15" thickBot="1" x14ac:dyDescent="0.35">
      <c r="A156" s="1"/>
    </row>
    <row r="157" spans="1:19" ht="15" thickBot="1" x14ac:dyDescent="0.35">
      <c r="A157" s="4" t="s">
        <v>25</v>
      </c>
      <c r="B157" s="6" t="s">
        <v>28</v>
      </c>
      <c r="C157" s="6" t="s">
        <v>24</v>
      </c>
      <c r="D157" s="6" t="s">
        <v>23</v>
      </c>
      <c r="E157" s="6" t="s">
        <v>22</v>
      </c>
      <c r="F157" s="6" t="s">
        <v>21</v>
      </c>
      <c r="G157" s="6" t="s">
        <v>20</v>
      </c>
      <c r="H157" s="6" t="s">
        <v>19</v>
      </c>
      <c r="I157" s="6" t="s">
        <v>18</v>
      </c>
      <c r="J157" s="6" t="s">
        <v>17</v>
      </c>
      <c r="K157" s="13" t="s">
        <v>16</v>
      </c>
      <c r="L157" s="13" t="s">
        <v>15</v>
      </c>
      <c r="M157" s="13" t="s">
        <v>14</v>
      </c>
      <c r="N157" s="13" t="s">
        <v>13</v>
      </c>
      <c r="O157" s="13" t="s">
        <v>12</v>
      </c>
      <c r="P157" s="13" t="s">
        <v>11</v>
      </c>
      <c r="Q157" s="13" t="s">
        <v>10</v>
      </c>
      <c r="R157" s="13" t="s">
        <v>9</v>
      </c>
      <c r="S157" s="12" t="s">
        <v>8</v>
      </c>
    </row>
    <row r="158" spans="1:19" x14ac:dyDescent="0.3">
      <c r="A158" s="44" t="s">
        <v>6</v>
      </c>
      <c r="B158" s="41" t="s">
        <v>35</v>
      </c>
      <c r="C158" s="41" t="s">
        <v>7</v>
      </c>
      <c r="D158" s="18">
        <v>14.712966918945313</v>
      </c>
      <c r="E158" s="45">
        <f>AVERAGE(D158:D160)</f>
        <v>14.797022183736166</v>
      </c>
      <c r="F158" s="41">
        <f>AVERAGE(E158:E164)</f>
        <v>15.352237065633139</v>
      </c>
      <c r="G158" s="41">
        <f>F158-E158</f>
        <v>0.55521488189697266</v>
      </c>
      <c r="H158" s="41">
        <f>2^G158</f>
        <v>1.4693874745759334</v>
      </c>
      <c r="I158" s="41"/>
      <c r="J158" s="46"/>
      <c r="K158" s="46"/>
      <c r="L158" s="46"/>
      <c r="M158" s="46"/>
      <c r="N158" s="46"/>
      <c r="O158" s="46"/>
      <c r="P158" s="46"/>
      <c r="Q158" s="46"/>
      <c r="R158" s="46"/>
      <c r="S158" s="47"/>
    </row>
    <row r="159" spans="1:19" x14ac:dyDescent="0.3">
      <c r="A159" s="31"/>
      <c r="B159" s="34"/>
      <c r="C159" s="34"/>
      <c r="D159" s="19">
        <v>14.790362358093262</v>
      </c>
      <c r="E159" s="37"/>
      <c r="F159" s="34"/>
      <c r="G159" s="34"/>
      <c r="H159" s="34"/>
      <c r="I159" s="34"/>
      <c r="J159" s="48"/>
      <c r="K159" s="48"/>
      <c r="L159" s="48"/>
      <c r="M159" s="48"/>
      <c r="N159" s="48"/>
      <c r="O159" s="48"/>
      <c r="P159" s="48"/>
      <c r="Q159" s="48"/>
      <c r="R159" s="48"/>
      <c r="S159" s="49"/>
    </row>
    <row r="160" spans="1:19" x14ac:dyDescent="0.3">
      <c r="A160" s="32"/>
      <c r="B160" s="34"/>
      <c r="C160" s="35"/>
      <c r="D160" s="20">
        <v>14.887737274169922</v>
      </c>
      <c r="E160" s="38"/>
      <c r="F160" s="34"/>
      <c r="G160" s="35"/>
      <c r="H160" s="35"/>
      <c r="I160" s="34"/>
      <c r="J160" s="48"/>
      <c r="K160" s="48"/>
      <c r="L160" s="48"/>
      <c r="M160" s="48"/>
      <c r="N160" s="48"/>
      <c r="O160" s="48"/>
      <c r="P160" s="48"/>
      <c r="Q160" s="48"/>
      <c r="R160" s="48"/>
      <c r="S160" s="49"/>
    </row>
    <row r="161" spans="1:19" x14ac:dyDescent="0.3">
      <c r="A161" s="30" t="s">
        <v>5</v>
      </c>
      <c r="B161" s="34"/>
      <c r="C161" s="34" t="s">
        <v>7</v>
      </c>
      <c r="D161" s="19">
        <v>15.606960296630859</v>
      </c>
      <c r="E161" s="34">
        <f>AVERAGE(D161:D163)</f>
        <v>15.630072275797525</v>
      </c>
      <c r="F161" s="34"/>
      <c r="G161" s="33">
        <f>F158-E161</f>
        <v>-0.27783521016438684</v>
      </c>
      <c r="H161" s="33">
        <f>2^G161</f>
        <v>0.8248277580336103</v>
      </c>
      <c r="I161" s="34"/>
      <c r="J161" s="48"/>
      <c r="K161" s="48"/>
      <c r="L161" s="48"/>
      <c r="M161" s="48"/>
      <c r="N161" s="48"/>
      <c r="O161" s="48"/>
      <c r="P161" s="48"/>
      <c r="Q161" s="48"/>
      <c r="R161" s="48"/>
      <c r="S161" s="49"/>
    </row>
    <row r="162" spans="1:19" x14ac:dyDescent="0.3">
      <c r="A162" s="31"/>
      <c r="B162" s="34"/>
      <c r="C162" s="34"/>
      <c r="D162" s="19">
        <v>15.642791748046875</v>
      </c>
      <c r="E162" s="34"/>
      <c r="F162" s="34"/>
      <c r="G162" s="34"/>
      <c r="H162" s="34"/>
      <c r="I162" s="34"/>
      <c r="J162" s="48"/>
      <c r="K162" s="48"/>
      <c r="L162" s="48"/>
      <c r="M162" s="48"/>
      <c r="N162" s="48"/>
      <c r="O162" s="48"/>
      <c r="P162" s="48"/>
      <c r="Q162" s="48"/>
      <c r="R162" s="48"/>
      <c r="S162" s="49"/>
    </row>
    <row r="163" spans="1:19" x14ac:dyDescent="0.3">
      <c r="A163" s="32"/>
      <c r="B163" s="34"/>
      <c r="C163" s="35"/>
      <c r="D163" s="20">
        <v>15.640464782714844</v>
      </c>
      <c r="E163" s="35"/>
      <c r="F163" s="34"/>
      <c r="G163" s="35"/>
      <c r="H163" s="35"/>
      <c r="I163" s="34"/>
      <c r="J163" s="48"/>
      <c r="K163" s="48"/>
      <c r="L163" s="48"/>
      <c r="M163" s="48"/>
      <c r="N163" s="48"/>
      <c r="O163" s="48"/>
      <c r="P163" s="48"/>
      <c r="Q163" s="48"/>
      <c r="R163" s="48"/>
      <c r="S163" s="49"/>
    </row>
    <row r="164" spans="1:19" x14ac:dyDescent="0.3">
      <c r="A164" s="30" t="s">
        <v>4</v>
      </c>
      <c r="B164" s="34"/>
      <c r="C164" s="33" t="s">
        <v>7</v>
      </c>
      <c r="D164" s="19">
        <v>15.613565444946289</v>
      </c>
      <c r="E164" s="36">
        <f>AVERAGE(D164:D166)</f>
        <v>15.629616737365723</v>
      </c>
      <c r="F164" s="34"/>
      <c r="G164" s="33">
        <f>F158-E164</f>
        <v>-0.27737967173258404</v>
      </c>
      <c r="H164" s="33">
        <f>2^G164</f>
        <v>0.8250882427930627</v>
      </c>
      <c r="I164" s="34"/>
      <c r="J164" s="48"/>
      <c r="K164" s="48"/>
      <c r="L164" s="48"/>
      <c r="M164" s="48"/>
      <c r="N164" s="48"/>
      <c r="O164" s="48"/>
      <c r="P164" s="48"/>
      <c r="Q164" s="48"/>
      <c r="R164" s="48"/>
      <c r="S164" s="49"/>
    </row>
    <row r="165" spans="1:19" x14ac:dyDescent="0.3">
      <c r="A165" s="31"/>
      <c r="B165" s="34"/>
      <c r="C165" s="34"/>
      <c r="D165" s="19">
        <v>15.63361930847168</v>
      </c>
      <c r="E165" s="37"/>
      <c r="F165" s="34"/>
      <c r="G165" s="34"/>
      <c r="H165" s="34"/>
      <c r="I165" s="34"/>
      <c r="J165" s="48"/>
      <c r="K165" s="48"/>
      <c r="L165" s="48"/>
      <c r="M165" s="48"/>
      <c r="N165" s="48"/>
      <c r="O165" s="48"/>
      <c r="P165" s="48"/>
      <c r="Q165" s="48"/>
      <c r="R165" s="48"/>
      <c r="S165" s="49"/>
    </row>
    <row r="166" spans="1:19" x14ac:dyDescent="0.3">
      <c r="A166" s="32"/>
      <c r="B166" s="34"/>
      <c r="C166" s="35"/>
      <c r="D166" s="20">
        <v>15.641665458679199</v>
      </c>
      <c r="E166" s="38"/>
      <c r="F166" s="34"/>
      <c r="G166" s="35"/>
      <c r="H166" s="35"/>
      <c r="I166" s="34"/>
      <c r="J166" s="48"/>
      <c r="K166" s="48"/>
      <c r="L166" s="48"/>
      <c r="M166" s="48"/>
      <c r="N166" s="48"/>
      <c r="O166" s="48"/>
      <c r="P166" s="48"/>
      <c r="Q166" s="48"/>
      <c r="R166" s="48"/>
      <c r="S166" s="49"/>
    </row>
    <row r="167" spans="1:19" x14ac:dyDescent="0.3">
      <c r="A167" s="30" t="s">
        <v>49</v>
      </c>
      <c r="B167" s="34"/>
      <c r="C167" s="33" t="s">
        <v>7</v>
      </c>
      <c r="D167" s="21">
        <v>15.648573875427246</v>
      </c>
      <c r="E167" s="36">
        <f>AVERAGE(D167:D169)</f>
        <v>15.72624651590983</v>
      </c>
      <c r="F167" s="34"/>
      <c r="G167" s="33">
        <f>F158-E167</f>
        <v>-0.37400945027669152</v>
      </c>
      <c r="H167" s="33">
        <f>2^G167</f>
        <v>0.77163503296960334</v>
      </c>
      <c r="I167" s="34"/>
      <c r="J167" s="48"/>
      <c r="K167" s="48"/>
      <c r="L167" s="48"/>
      <c r="M167" s="48"/>
      <c r="N167" s="48"/>
      <c r="O167" s="48"/>
      <c r="P167" s="48"/>
      <c r="Q167" s="48"/>
      <c r="R167" s="48"/>
      <c r="S167" s="49"/>
    </row>
    <row r="168" spans="1:19" x14ac:dyDescent="0.3">
      <c r="A168" s="31"/>
      <c r="B168" s="34"/>
      <c r="C168" s="34"/>
      <c r="D168" s="19">
        <v>15.733889579772949</v>
      </c>
      <c r="E168" s="37"/>
      <c r="F168" s="34"/>
      <c r="G168" s="34"/>
      <c r="H168" s="34"/>
      <c r="I168" s="34"/>
      <c r="J168" s="48"/>
      <c r="K168" s="48"/>
      <c r="L168" s="48"/>
      <c r="M168" s="48"/>
      <c r="N168" s="48"/>
      <c r="O168" s="48"/>
      <c r="P168" s="48"/>
      <c r="Q168" s="48"/>
      <c r="R168" s="48"/>
      <c r="S168" s="49"/>
    </row>
    <row r="169" spans="1:19" x14ac:dyDescent="0.3">
      <c r="A169" s="32"/>
      <c r="B169" s="34"/>
      <c r="C169" s="35"/>
      <c r="D169" s="20">
        <v>15.796276092529297</v>
      </c>
      <c r="E169" s="38"/>
      <c r="F169" s="34"/>
      <c r="G169" s="35"/>
      <c r="H169" s="35"/>
      <c r="I169" s="34"/>
      <c r="J169" s="48"/>
      <c r="K169" s="48"/>
      <c r="L169" s="48"/>
      <c r="M169" s="48"/>
      <c r="N169" s="48"/>
      <c r="O169" s="48"/>
      <c r="P169" s="48"/>
      <c r="Q169" s="48"/>
      <c r="R169" s="48"/>
      <c r="S169" s="49"/>
    </row>
    <row r="170" spans="1:19" x14ac:dyDescent="0.3">
      <c r="A170" s="30" t="s">
        <v>50</v>
      </c>
      <c r="B170" s="34"/>
      <c r="C170" s="33" t="s">
        <v>7</v>
      </c>
      <c r="D170" s="21">
        <v>15.635054588317871</v>
      </c>
      <c r="E170" s="36">
        <f>AVERAGE(D170:D172)</f>
        <v>15.640195528666178</v>
      </c>
      <c r="F170" s="34"/>
      <c r="G170" s="33">
        <f>F158-E170</f>
        <v>-0.28795846303303918</v>
      </c>
      <c r="H170" s="33">
        <f>2^G170</f>
        <v>0.8190602792745012</v>
      </c>
      <c r="I170" s="34"/>
      <c r="J170" s="48"/>
      <c r="K170" s="48"/>
      <c r="L170" s="48"/>
      <c r="M170" s="48"/>
      <c r="N170" s="48"/>
      <c r="O170" s="48"/>
      <c r="P170" s="48"/>
      <c r="Q170" s="48"/>
      <c r="R170" s="48"/>
      <c r="S170" s="49"/>
    </row>
    <row r="171" spans="1:19" x14ac:dyDescent="0.3">
      <c r="A171" s="31"/>
      <c r="B171" s="34"/>
      <c r="C171" s="34"/>
      <c r="D171" s="19">
        <v>15.633600234985352</v>
      </c>
      <c r="E171" s="37"/>
      <c r="F171" s="34"/>
      <c r="G171" s="34"/>
      <c r="H171" s="34"/>
      <c r="I171" s="34"/>
      <c r="J171" s="48"/>
      <c r="K171" s="48"/>
      <c r="L171" s="48"/>
      <c r="M171" s="48"/>
      <c r="N171" s="48"/>
      <c r="O171" s="48"/>
      <c r="P171" s="48"/>
      <c r="Q171" s="48"/>
      <c r="R171" s="48"/>
      <c r="S171" s="49"/>
    </row>
    <row r="172" spans="1:19" x14ac:dyDescent="0.3">
      <c r="A172" s="32"/>
      <c r="B172" s="34"/>
      <c r="C172" s="35"/>
      <c r="D172" s="20">
        <v>15.651931762695313</v>
      </c>
      <c r="E172" s="38"/>
      <c r="F172" s="34"/>
      <c r="G172" s="35"/>
      <c r="H172" s="35"/>
      <c r="I172" s="34"/>
      <c r="J172" s="48"/>
      <c r="K172" s="48"/>
      <c r="L172" s="48"/>
      <c r="M172" s="48"/>
      <c r="N172" s="48"/>
      <c r="O172" s="48"/>
      <c r="P172" s="48"/>
      <c r="Q172" s="48"/>
      <c r="R172" s="48"/>
      <c r="S172" s="49"/>
    </row>
    <row r="173" spans="1:19" x14ac:dyDescent="0.3">
      <c r="A173" s="31" t="s">
        <v>51</v>
      </c>
      <c r="B173" s="34"/>
      <c r="C173" s="34" t="s">
        <v>7</v>
      </c>
      <c r="D173" s="19">
        <v>15.949479103088379</v>
      </c>
      <c r="E173" s="34">
        <f>AVERAGE(D173:D175)</f>
        <v>15.998976071675619</v>
      </c>
      <c r="F173" s="34"/>
      <c r="G173" s="34">
        <f>F158-E173</f>
        <v>-0.64673900604248047</v>
      </c>
      <c r="H173" s="34">
        <f>2^G173</f>
        <v>0.63872241864726775</v>
      </c>
      <c r="I173" s="34"/>
      <c r="J173" s="48"/>
      <c r="K173" s="48"/>
      <c r="L173" s="48"/>
      <c r="M173" s="48"/>
      <c r="N173" s="48"/>
      <c r="O173" s="48"/>
      <c r="P173" s="48"/>
      <c r="Q173" s="48"/>
      <c r="R173" s="48"/>
      <c r="S173" s="49"/>
    </row>
    <row r="174" spans="1:19" x14ac:dyDescent="0.3">
      <c r="A174" s="31"/>
      <c r="B174" s="34"/>
      <c r="C174" s="34"/>
      <c r="D174" s="19">
        <v>16.025531768798828</v>
      </c>
      <c r="E174" s="34"/>
      <c r="F174" s="34"/>
      <c r="G174" s="34"/>
      <c r="H174" s="34"/>
      <c r="I174" s="34"/>
      <c r="J174" s="48"/>
      <c r="K174" s="48"/>
      <c r="L174" s="48"/>
      <c r="M174" s="48"/>
      <c r="N174" s="48"/>
      <c r="O174" s="48"/>
      <c r="P174" s="48"/>
      <c r="Q174" s="48"/>
      <c r="R174" s="48"/>
      <c r="S174" s="49"/>
    </row>
    <row r="175" spans="1:19" ht="15" thickBot="1" x14ac:dyDescent="0.35">
      <c r="A175" s="40"/>
      <c r="B175" s="39"/>
      <c r="C175" s="39"/>
      <c r="D175" s="22">
        <v>16.021917343139648</v>
      </c>
      <c r="E175" s="39"/>
      <c r="F175" s="39"/>
      <c r="G175" s="39"/>
      <c r="H175" s="39"/>
      <c r="I175" s="39"/>
      <c r="J175" s="50"/>
      <c r="K175" s="50"/>
      <c r="L175" s="50"/>
      <c r="M175" s="50"/>
      <c r="N175" s="50"/>
      <c r="O175" s="50"/>
      <c r="P175" s="50"/>
      <c r="Q175" s="50"/>
      <c r="R175" s="50"/>
      <c r="S175" s="51"/>
    </row>
    <row r="176" spans="1:19" x14ac:dyDescent="0.3">
      <c r="A176" s="44" t="s">
        <v>6</v>
      </c>
      <c r="B176" s="34" t="s">
        <v>36</v>
      </c>
      <c r="C176" s="41" t="s">
        <v>52</v>
      </c>
      <c r="D176" s="18">
        <v>19.806112289428711</v>
      </c>
      <c r="E176" s="45">
        <f>AVERAGE(D176:D178)</f>
        <v>19.805023193359375</v>
      </c>
      <c r="F176" s="34">
        <f>AVERAGE(E176:E182)</f>
        <v>19.854116227891708</v>
      </c>
      <c r="G176" s="41">
        <f>F176-E176</f>
        <v>4.909303453233349E-2</v>
      </c>
      <c r="H176" s="41">
        <f>2^G176</f>
        <v>1.0346142981507249</v>
      </c>
      <c r="I176" s="41">
        <f>H158</f>
        <v>1.4693874745759334</v>
      </c>
      <c r="J176" s="41">
        <f>H176/I176</f>
        <v>0.70411264288836783</v>
      </c>
      <c r="K176" s="41">
        <f>LOG(J176,2)</f>
        <v>-0.50612184736463917</v>
      </c>
      <c r="L176" s="41">
        <f>GEOMEAN(J176:J184)</f>
        <v>0.99999999999999867</v>
      </c>
      <c r="M176" s="41">
        <f>LOG(L176,2)</f>
        <v>-1.922055902288952E-15</v>
      </c>
      <c r="N176" s="41">
        <f>_xlfn.STDEV.P(K176:K184)</f>
        <v>0.35802935424178228</v>
      </c>
      <c r="O176" s="41">
        <f>N176/SQRT(3)</f>
        <v>0.2067083440492809</v>
      </c>
      <c r="P176" s="41">
        <f>2^(M176-O176)</f>
        <v>0.86651201319638382</v>
      </c>
      <c r="Q176" s="41">
        <f>2^(M176+O176)</f>
        <v>1.1540520901853442</v>
      </c>
      <c r="R176" s="41">
        <f>L176-P176</f>
        <v>0.13348798680361484</v>
      </c>
      <c r="S176" s="42">
        <f>Q176-L176</f>
        <v>0.15405209018534549</v>
      </c>
    </row>
    <row r="177" spans="1:19" x14ac:dyDescent="0.3">
      <c r="A177" s="31"/>
      <c r="B177" s="34"/>
      <c r="C177" s="34"/>
      <c r="D177" s="19">
        <v>19.791452407836914</v>
      </c>
      <c r="E177" s="37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28"/>
    </row>
    <row r="178" spans="1:19" x14ac:dyDescent="0.3">
      <c r="A178" s="32"/>
      <c r="B178" s="34"/>
      <c r="C178" s="35"/>
      <c r="D178" s="20">
        <v>19.8175048828125</v>
      </c>
      <c r="E178" s="38"/>
      <c r="F178" s="34"/>
      <c r="G178" s="35"/>
      <c r="H178" s="35"/>
      <c r="I178" s="35"/>
      <c r="J178" s="35"/>
      <c r="K178" s="35"/>
      <c r="L178" s="34"/>
      <c r="M178" s="34"/>
      <c r="N178" s="34"/>
      <c r="O178" s="34"/>
      <c r="P178" s="34"/>
      <c r="Q178" s="34"/>
      <c r="R178" s="34"/>
      <c r="S178" s="28"/>
    </row>
    <row r="179" spans="1:19" x14ac:dyDescent="0.3">
      <c r="A179" s="30" t="s">
        <v>5</v>
      </c>
      <c r="B179" s="34"/>
      <c r="C179" s="34" t="s">
        <v>52</v>
      </c>
      <c r="D179" s="19">
        <v>19.894149780273438</v>
      </c>
      <c r="E179" s="34">
        <f>AVERAGE(D179:D181)</f>
        <v>19.891461690266926</v>
      </c>
      <c r="F179" s="34"/>
      <c r="G179" s="33">
        <f>F176-E179</f>
        <v>-3.7345462375217409E-2</v>
      </c>
      <c r="H179" s="33">
        <f>2^G179</f>
        <v>0.9744462656828502</v>
      </c>
      <c r="I179" s="33">
        <f>H161</f>
        <v>0.8248277580336103</v>
      </c>
      <c r="J179" s="33">
        <f>H179/I179</f>
        <v>1.1813936378740824</v>
      </c>
      <c r="K179" s="33">
        <f>LOG(J179,2)</f>
        <v>0.24048974778916915</v>
      </c>
      <c r="L179" s="34"/>
      <c r="M179" s="34"/>
      <c r="N179" s="34"/>
      <c r="O179" s="34"/>
      <c r="P179" s="34"/>
      <c r="Q179" s="34"/>
      <c r="R179" s="34"/>
      <c r="S179" s="28"/>
    </row>
    <row r="180" spans="1:19" x14ac:dyDescent="0.3">
      <c r="A180" s="31"/>
      <c r="B180" s="34"/>
      <c r="C180" s="34"/>
      <c r="D180" s="19">
        <v>19.892631530761719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28"/>
    </row>
    <row r="181" spans="1:19" x14ac:dyDescent="0.3">
      <c r="A181" s="32"/>
      <c r="B181" s="34"/>
      <c r="C181" s="35"/>
      <c r="D181" s="20">
        <v>19.887603759765625</v>
      </c>
      <c r="E181" s="35"/>
      <c r="F181" s="34"/>
      <c r="G181" s="35"/>
      <c r="H181" s="35"/>
      <c r="I181" s="35"/>
      <c r="J181" s="35"/>
      <c r="K181" s="35"/>
      <c r="L181" s="34"/>
      <c r="M181" s="34"/>
      <c r="N181" s="34"/>
      <c r="O181" s="34"/>
      <c r="P181" s="34"/>
      <c r="Q181" s="34"/>
      <c r="R181" s="34"/>
      <c r="S181" s="28"/>
    </row>
    <row r="182" spans="1:19" x14ac:dyDescent="0.3">
      <c r="A182" s="30" t="s">
        <v>4</v>
      </c>
      <c r="B182" s="34"/>
      <c r="C182" s="33" t="s">
        <v>52</v>
      </c>
      <c r="D182" s="19">
        <v>19.888084411621094</v>
      </c>
      <c r="E182" s="33">
        <f>AVERAGE(D182:D184)</f>
        <v>19.865863800048828</v>
      </c>
      <c r="F182" s="34"/>
      <c r="G182" s="33">
        <f>F176-E182</f>
        <v>-1.1747572157119635E-2</v>
      </c>
      <c r="H182" s="33">
        <f>2^G182</f>
        <v>0.99189026624645771</v>
      </c>
      <c r="I182" s="33">
        <f>H164</f>
        <v>0.8250882427930627</v>
      </c>
      <c r="J182" s="33">
        <f>H182/I182</f>
        <v>1.2021626473415039</v>
      </c>
      <c r="K182" s="33">
        <f>LOG(J182,2)</f>
        <v>0.26563209957546458</v>
      </c>
      <c r="L182" s="34"/>
      <c r="M182" s="34"/>
      <c r="N182" s="34"/>
      <c r="O182" s="34"/>
      <c r="P182" s="34"/>
      <c r="Q182" s="34"/>
      <c r="R182" s="34"/>
      <c r="S182" s="28"/>
    </row>
    <row r="183" spans="1:19" x14ac:dyDescent="0.3">
      <c r="A183" s="31"/>
      <c r="B183" s="34"/>
      <c r="C183" s="34"/>
      <c r="D183" s="19">
        <v>19.855533599853516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28"/>
    </row>
    <row r="184" spans="1:19" x14ac:dyDescent="0.3">
      <c r="A184" s="32"/>
      <c r="B184" s="34"/>
      <c r="C184" s="35"/>
      <c r="D184" s="20">
        <v>19.853973388671875</v>
      </c>
      <c r="E184" s="35"/>
      <c r="F184" s="34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43"/>
    </row>
    <row r="185" spans="1:19" x14ac:dyDescent="0.3">
      <c r="A185" s="30" t="s">
        <v>49</v>
      </c>
      <c r="B185" s="34"/>
      <c r="C185" s="33" t="s">
        <v>52</v>
      </c>
      <c r="D185" s="21">
        <v>21.248249053955078</v>
      </c>
      <c r="E185" s="36">
        <f>AVERAGE(D185:D187)</f>
        <v>21.291223526000977</v>
      </c>
      <c r="F185" s="34"/>
      <c r="G185" s="33">
        <f>F176-E185</f>
        <v>-1.4371072981092681</v>
      </c>
      <c r="H185" s="33">
        <f>2^G185</f>
        <v>0.36930704826007688</v>
      </c>
      <c r="I185" s="33">
        <f>H167</f>
        <v>0.77163503296960334</v>
      </c>
      <c r="J185" s="33">
        <f>H185/I185</f>
        <v>0.47860326771169914</v>
      </c>
      <c r="K185" s="33">
        <f>LOG(J185,2)</f>
        <v>-1.0630978478325768</v>
      </c>
      <c r="L185" s="34">
        <f>GEOMEAN(J185:J193)</f>
        <v>0.71838063549350195</v>
      </c>
      <c r="M185" s="34">
        <f>LOG(L185,2)</f>
        <v>-0.47717963324653107</v>
      </c>
      <c r="N185" s="34">
        <f>_xlfn.STDEV.P(K185:K193)</f>
        <v>0.43843642746579786</v>
      </c>
      <c r="O185" s="34">
        <f>N185/SQRT(3)</f>
        <v>0.25313138941991625</v>
      </c>
      <c r="P185" s="34">
        <f>2^(M185-O185)</f>
        <v>0.60277395112548471</v>
      </c>
      <c r="Q185" s="34">
        <f>2^(M185+O185)</f>
        <v>0.85615965402694172</v>
      </c>
      <c r="R185" s="34">
        <f>L185-P185</f>
        <v>0.11560668436801724</v>
      </c>
      <c r="S185" s="28">
        <f>Q185-L185</f>
        <v>0.13777901853343977</v>
      </c>
    </row>
    <row r="186" spans="1:19" x14ac:dyDescent="0.3">
      <c r="A186" s="31"/>
      <c r="B186" s="34"/>
      <c r="C186" s="34"/>
      <c r="D186" s="19">
        <v>21.283369064331055</v>
      </c>
      <c r="E186" s="37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28"/>
    </row>
    <row r="187" spans="1:19" x14ac:dyDescent="0.3">
      <c r="A187" s="32"/>
      <c r="B187" s="34"/>
      <c r="C187" s="35"/>
      <c r="D187" s="20">
        <v>21.342052459716797</v>
      </c>
      <c r="E187" s="38"/>
      <c r="F187" s="34"/>
      <c r="G187" s="35"/>
      <c r="H187" s="35"/>
      <c r="I187" s="35"/>
      <c r="J187" s="35"/>
      <c r="K187" s="35"/>
      <c r="L187" s="34"/>
      <c r="M187" s="34"/>
      <c r="N187" s="34"/>
      <c r="O187" s="34"/>
      <c r="P187" s="34"/>
      <c r="Q187" s="34"/>
      <c r="R187" s="34"/>
      <c r="S187" s="28"/>
    </row>
    <row r="188" spans="1:19" x14ac:dyDescent="0.3">
      <c r="A188" s="30" t="s">
        <v>50</v>
      </c>
      <c r="B188" s="34"/>
      <c r="C188" s="33" t="s">
        <v>52</v>
      </c>
      <c r="D188" s="21">
        <v>20.467805862426758</v>
      </c>
      <c r="E188" s="36">
        <f>AVERAGE(D188:D190)</f>
        <v>20.501978556315105</v>
      </c>
      <c r="F188" s="34"/>
      <c r="G188" s="33">
        <f>F176-E188</f>
        <v>-0.64786232842339686</v>
      </c>
      <c r="H188" s="33">
        <f>2^G188</f>
        <v>0.63822528521924282</v>
      </c>
      <c r="I188" s="33">
        <f>H170</f>
        <v>0.8190602792745012</v>
      </c>
      <c r="J188" s="33">
        <f>H188/I188</f>
        <v>0.77921650136002618</v>
      </c>
      <c r="K188" s="33">
        <f>LOG(J188,2)</f>
        <v>-0.35990386539035779</v>
      </c>
      <c r="L188" s="34"/>
      <c r="M188" s="34"/>
      <c r="N188" s="34"/>
      <c r="O188" s="34"/>
      <c r="P188" s="34"/>
      <c r="Q188" s="34"/>
      <c r="R188" s="34"/>
      <c r="S188" s="28"/>
    </row>
    <row r="189" spans="1:19" x14ac:dyDescent="0.3">
      <c r="A189" s="31"/>
      <c r="B189" s="34"/>
      <c r="C189" s="34"/>
      <c r="D189" s="19">
        <v>20.467979431152344</v>
      </c>
      <c r="E189" s="37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28"/>
    </row>
    <row r="190" spans="1:19" x14ac:dyDescent="0.3">
      <c r="A190" s="32"/>
      <c r="B190" s="34"/>
      <c r="C190" s="35"/>
      <c r="D190" s="20">
        <v>20.570150375366211</v>
      </c>
      <c r="E190" s="38"/>
      <c r="F190" s="34"/>
      <c r="G190" s="35"/>
      <c r="H190" s="35"/>
      <c r="I190" s="35"/>
      <c r="J190" s="35"/>
      <c r="K190" s="35"/>
      <c r="L190" s="34"/>
      <c r="M190" s="34"/>
      <c r="N190" s="34"/>
      <c r="O190" s="34"/>
      <c r="P190" s="34"/>
      <c r="Q190" s="34"/>
      <c r="R190" s="34"/>
      <c r="S190" s="28"/>
    </row>
    <row r="191" spans="1:19" x14ac:dyDescent="0.3">
      <c r="A191" s="31" t="s">
        <v>51</v>
      </c>
      <c r="B191" s="34"/>
      <c r="C191" s="34" t="s">
        <v>52</v>
      </c>
      <c r="D191" s="19">
        <v>20.473152160644531</v>
      </c>
      <c r="E191" s="34">
        <f>AVERAGE(D191:D193)</f>
        <v>20.509392420450848</v>
      </c>
      <c r="F191" s="34"/>
      <c r="G191" s="34">
        <f>F176-E191</f>
        <v>-0.65527619255913905</v>
      </c>
      <c r="H191" s="34">
        <f>2^G191</f>
        <v>0.63495392272475437</v>
      </c>
      <c r="I191" s="34">
        <f>H173</f>
        <v>0.63872241864726775</v>
      </c>
      <c r="J191" s="34">
        <f>H191/I191</f>
        <v>0.99409994731280205</v>
      </c>
      <c r="K191" s="34">
        <f>LOG(J191,2)</f>
        <v>-8.5371865166587006E-3</v>
      </c>
      <c r="L191" s="34"/>
      <c r="M191" s="34"/>
      <c r="N191" s="34"/>
      <c r="O191" s="34"/>
      <c r="P191" s="34"/>
      <c r="Q191" s="34"/>
      <c r="R191" s="34"/>
      <c r="S191" s="28"/>
    </row>
    <row r="192" spans="1:19" x14ac:dyDescent="0.3">
      <c r="A192" s="31"/>
      <c r="B192" s="34"/>
      <c r="C192" s="34"/>
      <c r="D192" s="19">
        <v>20.497535705566406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28"/>
    </row>
    <row r="193" spans="1:19" ht="15" thickBot="1" x14ac:dyDescent="0.35">
      <c r="A193" s="40"/>
      <c r="B193" s="39"/>
      <c r="C193" s="39"/>
      <c r="D193" s="22">
        <v>20.557489395141602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29"/>
    </row>
    <row r="194" spans="1:19" ht="15" thickBot="1" x14ac:dyDescent="0.35">
      <c r="A194" s="14"/>
      <c r="B194" s="14"/>
      <c r="C194" s="14"/>
      <c r="D194" s="2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5" thickBot="1" x14ac:dyDescent="0.35">
      <c r="A195" s="4" t="s">
        <v>25</v>
      </c>
      <c r="B195" s="6" t="s">
        <v>28</v>
      </c>
      <c r="C195" s="6" t="s">
        <v>24</v>
      </c>
      <c r="D195" s="6" t="s">
        <v>23</v>
      </c>
      <c r="E195" s="6" t="s">
        <v>22</v>
      </c>
      <c r="F195" s="6" t="s">
        <v>21</v>
      </c>
      <c r="G195" s="6" t="s">
        <v>20</v>
      </c>
      <c r="H195" s="6" t="s">
        <v>19</v>
      </c>
      <c r="I195" s="6" t="s">
        <v>18</v>
      </c>
      <c r="J195" s="6" t="s">
        <v>17</v>
      </c>
      <c r="K195" s="13" t="s">
        <v>16</v>
      </c>
      <c r="L195" s="13" t="s">
        <v>15</v>
      </c>
      <c r="M195" s="13" t="s">
        <v>14</v>
      </c>
      <c r="N195" s="13" t="s">
        <v>13</v>
      </c>
      <c r="O195" s="13" t="s">
        <v>12</v>
      </c>
      <c r="P195" s="13" t="s">
        <v>11</v>
      </c>
      <c r="Q195" s="13" t="s">
        <v>10</v>
      </c>
      <c r="R195" s="13" t="s">
        <v>9</v>
      </c>
      <c r="S195" s="12" t="s">
        <v>8</v>
      </c>
    </row>
    <row r="196" spans="1:19" x14ac:dyDescent="0.3">
      <c r="A196" s="44" t="s">
        <v>6</v>
      </c>
      <c r="B196" s="41" t="s">
        <v>37</v>
      </c>
      <c r="C196" s="41" t="s">
        <v>7</v>
      </c>
      <c r="D196" s="18">
        <v>15.689082145690918</v>
      </c>
      <c r="E196" s="45">
        <f>AVERAGE(D196:D198)</f>
        <v>15.687840779622396</v>
      </c>
      <c r="F196" s="41">
        <f>AVERAGE(E196:E202)</f>
        <v>15.61688126458062</v>
      </c>
      <c r="G196" s="41">
        <f>F196-E196</f>
        <v>-7.0959515041776555E-2</v>
      </c>
      <c r="H196" s="41">
        <f>2^G196</f>
        <v>0.95200462330941782</v>
      </c>
      <c r="I196" s="41"/>
      <c r="J196" s="46"/>
      <c r="K196" s="46"/>
      <c r="L196" s="46"/>
      <c r="M196" s="46"/>
      <c r="N196" s="46"/>
      <c r="O196" s="46"/>
      <c r="P196" s="46"/>
      <c r="Q196" s="46"/>
      <c r="R196" s="46"/>
      <c r="S196" s="47"/>
    </row>
    <row r="197" spans="1:19" x14ac:dyDescent="0.3">
      <c r="A197" s="31"/>
      <c r="B197" s="34"/>
      <c r="C197" s="34"/>
      <c r="D197" s="19">
        <v>15.685073852539063</v>
      </c>
      <c r="E197" s="37"/>
      <c r="F197" s="34"/>
      <c r="G197" s="34"/>
      <c r="H197" s="34"/>
      <c r="I197" s="34"/>
      <c r="J197" s="48"/>
      <c r="K197" s="48"/>
      <c r="L197" s="48"/>
      <c r="M197" s="48"/>
      <c r="N197" s="48"/>
      <c r="O197" s="48"/>
      <c r="P197" s="48"/>
      <c r="Q197" s="48"/>
      <c r="R197" s="48"/>
      <c r="S197" s="49"/>
    </row>
    <row r="198" spans="1:19" x14ac:dyDescent="0.3">
      <c r="A198" s="32"/>
      <c r="B198" s="34"/>
      <c r="C198" s="35"/>
      <c r="D198" s="20">
        <v>15.689366340637207</v>
      </c>
      <c r="E198" s="38"/>
      <c r="F198" s="34"/>
      <c r="G198" s="35"/>
      <c r="H198" s="35"/>
      <c r="I198" s="34"/>
      <c r="J198" s="48"/>
      <c r="K198" s="48"/>
      <c r="L198" s="48"/>
      <c r="M198" s="48"/>
      <c r="N198" s="48"/>
      <c r="O198" s="48"/>
      <c r="P198" s="48"/>
      <c r="Q198" s="48"/>
      <c r="R198" s="48"/>
      <c r="S198" s="49"/>
    </row>
    <row r="199" spans="1:19" x14ac:dyDescent="0.3">
      <c r="A199" s="30" t="s">
        <v>5</v>
      </c>
      <c r="B199" s="34"/>
      <c r="C199" s="33" t="s">
        <v>7</v>
      </c>
      <c r="D199" s="21">
        <v>15.568909645080566</v>
      </c>
      <c r="E199" s="34">
        <f>AVERAGE(D199:D201)</f>
        <v>15.580026308695475</v>
      </c>
      <c r="F199" s="34"/>
      <c r="G199" s="33">
        <f>F196-E199</f>
        <v>3.6854955885145202E-2</v>
      </c>
      <c r="H199" s="33">
        <f>2^G199</f>
        <v>1.0258750018401233</v>
      </c>
      <c r="I199" s="34"/>
      <c r="J199" s="48"/>
      <c r="K199" s="48"/>
      <c r="L199" s="48"/>
      <c r="M199" s="48"/>
      <c r="N199" s="48"/>
      <c r="O199" s="48"/>
      <c r="P199" s="48"/>
      <c r="Q199" s="48"/>
      <c r="R199" s="48"/>
      <c r="S199" s="49"/>
    </row>
    <row r="200" spans="1:19" x14ac:dyDescent="0.3">
      <c r="A200" s="31"/>
      <c r="B200" s="34"/>
      <c r="C200" s="34"/>
      <c r="D200" s="19">
        <v>15.567535400390625</v>
      </c>
      <c r="E200" s="34"/>
      <c r="F200" s="34"/>
      <c r="G200" s="34"/>
      <c r="H200" s="34"/>
      <c r="I200" s="34"/>
      <c r="J200" s="48"/>
      <c r="K200" s="48"/>
      <c r="L200" s="48"/>
      <c r="M200" s="48"/>
      <c r="N200" s="48"/>
      <c r="O200" s="48"/>
      <c r="P200" s="48"/>
      <c r="Q200" s="48"/>
      <c r="R200" s="48"/>
      <c r="S200" s="49"/>
    </row>
    <row r="201" spans="1:19" x14ac:dyDescent="0.3">
      <c r="A201" s="32"/>
      <c r="B201" s="34"/>
      <c r="C201" s="35"/>
      <c r="D201" s="20">
        <v>15.603633880615234</v>
      </c>
      <c r="E201" s="35"/>
      <c r="F201" s="34"/>
      <c r="G201" s="35"/>
      <c r="H201" s="35"/>
      <c r="I201" s="34"/>
      <c r="J201" s="48"/>
      <c r="K201" s="48"/>
      <c r="L201" s="48"/>
      <c r="M201" s="48"/>
      <c r="N201" s="48"/>
      <c r="O201" s="48"/>
      <c r="P201" s="48"/>
      <c r="Q201" s="48"/>
      <c r="R201" s="48"/>
      <c r="S201" s="49"/>
    </row>
    <row r="202" spans="1:19" x14ac:dyDescent="0.3">
      <c r="A202" s="30" t="s">
        <v>4</v>
      </c>
      <c r="B202" s="34"/>
      <c r="C202" s="34" t="s">
        <v>7</v>
      </c>
      <c r="D202" s="19">
        <v>15.569852828979492</v>
      </c>
      <c r="E202" s="33">
        <f>AVERAGE(D202:D204)</f>
        <v>15.58277670542399</v>
      </c>
      <c r="F202" s="34"/>
      <c r="G202" s="33">
        <f>F196-E202</f>
        <v>3.4104559156629577E-2</v>
      </c>
      <c r="H202" s="33">
        <f>2^G202</f>
        <v>1.0239211063034175</v>
      </c>
      <c r="I202" s="34"/>
      <c r="J202" s="48"/>
      <c r="K202" s="48"/>
      <c r="L202" s="48"/>
      <c r="M202" s="48"/>
      <c r="N202" s="48"/>
      <c r="O202" s="48"/>
      <c r="P202" s="48"/>
      <c r="Q202" s="48"/>
      <c r="R202" s="48"/>
      <c r="S202" s="49"/>
    </row>
    <row r="203" spans="1:19" x14ac:dyDescent="0.3">
      <c r="A203" s="31"/>
      <c r="B203" s="34"/>
      <c r="C203" s="34"/>
      <c r="D203" s="19">
        <v>15.58368968963623</v>
      </c>
      <c r="E203" s="34"/>
      <c r="F203" s="34"/>
      <c r="G203" s="34"/>
      <c r="H203" s="34"/>
      <c r="I203" s="34"/>
      <c r="J203" s="48"/>
      <c r="K203" s="48"/>
      <c r="L203" s="48"/>
      <c r="M203" s="48"/>
      <c r="N203" s="48"/>
      <c r="O203" s="48"/>
      <c r="P203" s="48"/>
      <c r="Q203" s="48"/>
      <c r="R203" s="48"/>
      <c r="S203" s="49"/>
    </row>
    <row r="204" spans="1:19" x14ac:dyDescent="0.3">
      <c r="A204" s="32"/>
      <c r="B204" s="34"/>
      <c r="C204" s="35"/>
      <c r="D204" s="20">
        <v>15.59478759765625</v>
      </c>
      <c r="E204" s="35"/>
      <c r="F204" s="34"/>
      <c r="G204" s="35"/>
      <c r="H204" s="35"/>
      <c r="I204" s="34"/>
      <c r="J204" s="48"/>
      <c r="K204" s="48"/>
      <c r="L204" s="48"/>
      <c r="M204" s="48"/>
      <c r="N204" s="48"/>
      <c r="O204" s="48"/>
      <c r="P204" s="48"/>
      <c r="Q204" s="48"/>
      <c r="R204" s="48"/>
      <c r="S204" s="49"/>
    </row>
    <row r="205" spans="1:19" x14ac:dyDescent="0.3">
      <c r="A205" s="30" t="s">
        <v>49</v>
      </c>
      <c r="B205" s="34"/>
      <c r="C205" s="33" t="s">
        <v>7</v>
      </c>
      <c r="D205" s="21">
        <v>15.475086212158203</v>
      </c>
      <c r="E205" s="36">
        <f>AVERAGE(D205:D207)</f>
        <v>15.496190071105957</v>
      </c>
      <c r="F205" s="34"/>
      <c r="G205" s="33">
        <f>F196-E205</f>
        <v>0.12069119347466284</v>
      </c>
      <c r="H205" s="33">
        <f>2^G205</f>
        <v>1.0872556406456331</v>
      </c>
      <c r="I205" s="34"/>
      <c r="J205" s="48"/>
      <c r="K205" s="48"/>
      <c r="L205" s="48"/>
      <c r="M205" s="48"/>
      <c r="N205" s="48"/>
      <c r="O205" s="48"/>
      <c r="P205" s="48"/>
      <c r="Q205" s="48"/>
      <c r="R205" s="48"/>
      <c r="S205" s="49"/>
    </row>
    <row r="206" spans="1:19" x14ac:dyDescent="0.3">
      <c r="A206" s="31"/>
      <c r="B206" s="34"/>
      <c r="C206" s="34"/>
      <c r="D206" s="19">
        <v>15.494709968566895</v>
      </c>
      <c r="E206" s="37"/>
      <c r="F206" s="34"/>
      <c r="G206" s="34"/>
      <c r="H206" s="34"/>
      <c r="I206" s="34"/>
      <c r="J206" s="48"/>
      <c r="K206" s="48"/>
      <c r="L206" s="48"/>
      <c r="M206" s="48"/>
      <c r="N206" s="48"/>
      <c r="O206" s="48"/>
      <c r="P206" s="48"/>
      <c r="Q206" s="48"/>
      <c r="R206" s="48"/>
      <c r="S206" s="49"/>
    </row>
    <row r="207" spans="1:19" x14ac:dyDescent="0.3">
      <c r="A207" s="32"/>
      <c r="B207" s="34"/>
      <c r="C207" s="35"/>
      <c r="D207" s="20">
        <v>15.518774032592773</v>
      </c>
      <c r="E207" s="38"/>
      <c r="F207" s="34"/>
      <c r="G207" s="35"/>
      <c r="H207" s="35"/>
      <c r="I207" s="34"/>
      <c r="J207" s="48"/>
      <c r="K207" s="48"/>
      <c r="L207" s="48"/>
      <c r="M207" s="48"/>
      <c r="N207" s="48"/>
      <c r="O207" s="48"/>
      <c r="P207" s="48"/>
      <c r="Q207" s="48"/>
      <c r="R207" s="48"/>
      <c r="S207" s="49"/>
    </row>
    <row r="208" spans="1:19" x14ac:dyDescent="0.3">
      <c r="A208" s="30" t="s">
        <v>50</v>
      </c>
      <c r="B208" s="34"/>
      <c r="C208" s="33" t="s">
        <v>7</v>
      </c>
      <c r="D208" s="21">
        <v>15.53178882598877</v>
      </c>
      <c r="E208" s="36">
        <f>AVERAGE(D208:D210)</f>
        <v>15.534096082051596</v>
      </c>
      <c r="F208" s="34"/>
      <c r="G208" s="33">
        <f>F196-E208</f>
        <v>8.2785182529024226E-2</v>
      </c>
      <c r="H208" s="33">
        <f>2^G208</f>
        <v>1.0590606286836497</v>
      </c>
      <c r="I208" s="34"/>
      <c r="J208" s="48"/>
      <c r="K208" s="48"/>
      <c r="L208" s="48"/>
      <c r="M208" s="48"/>
      <c r="N208" s="48"/>
      <c r="O208" s="48"/>
      <c r="P208" s="48"/>
      <c r="Q208" s="48"/>
      <c r="R208" s="48"/>
      <c r="S208" s="49"/>
    </row>
    <row r="209" spans="1:19" x14ac:dyDescent="0.3">
      <c r="A209" s="31"/>
      <c r="B209" s="34"/>
      <c r="C209" s="34"/>
      <c r="D209" s="19">
        <v>15.528171539306641</v>
      </c>
      <c r="E209" s="37"/>
      <c r="F209" s="34"/>
      <c r="G209" s="34"/>
      <c r="H209" s="34"/>
      <c r="I209" s="34"/>
      <c r="J209" s="48"/>
      <c r="K209" s="48"/>
      <c r="L209" s="48"/>
      <c r="M209" s="48"/>
      <c r="N209" s="48"/>
      <c r="O209" s="48"/>
      <c r="P209" s="48"/>
      <c r="Q209" s="48"/>
      <c r="R209" s="48"/>
      <c r="S209" s="49"/>
    </row>
    <row r="210" spans="1:19" x14ac:dyDescent="0.3">
      <c r="A210" s="32"/>
      <c r="B210" s="34"/>
      <c r="C210" s="35"/>
      <c r="D210" s="20">
        <v>15.542327880859375</v>
      </c>
      <c r="E210" s="38"/>
      <c r="F210" s="34"/>
      <c r="G210" s="35"/>
      <c r="H210" s="35"/>
      <c r="I210" s="34"/>
      <c r="J210" s="48"/>
      <c r="K210" s="48"/>
      <c r="L210" s="48"/>
      <c r="M210" s="48"/>
      <c r="N210" s="48"/>
      <c r="O210" s="48"/>
      <c r="P210" s="48"/>
      <c r="Q210" s="48"/>
      <c r="R210" s="48"/>
      <c r="S210" s="49"/>
    </row>
    <row r="211" spans="1:19" x14ac:dyDescent="0.3">
      <c r="A211" s="31" t="s">
        <v>51</v>
      </c>
      <c r="B211" s="34"/>
      <c r="C211" s="34" t="s">
        <v>7</v>
      </c>
      <c r="D211" s="19">
        <v>15.418256759643555</v>
      </c>
      <c r="E211" s="34">
        <f>AVERAGE(D211:D213)</f>
        <v>15.426241874694824</v>
      </c>
      <c r="F211" s="34"/>
      <c r="G211" s="34">
        <f>F196-E211</f>
        <v>0.19063938988579565</v>
      </c>
      <c r="H211" s="34">
        <f>2^G211</f>
        <v>1.14126940446891</v>
      </c>
      <c r="I211" s="34"/>
      <c r="J211" s="48"/>
      <c r="K211" s="48"/>
      <c r="L211" s="48"/>
      <c r="M211" s="48"/>
      <c r="N211" s="48"/>
      <c r="O211" s="48"/>
      <c r="P211" s="48"/>
      <c r="Q211" s="48"/>
      <c r="R211" s="48"/>
      <c r="S211" s="49"/>
    </row>
    <row r="212" spans="1:19" x14ac:dyDescent="0.3">
      <c r="A212" s="31"/>
      <c r="B212" s="34"/>
      <c r="C212" s="34"/>
      <c r="D212" s="19">
        <v>15.421477317810059</v>
      </c>
      <c r="E212" s="34"/>
      <c r="F212" s="34"/>
      <c r="G212" s="34"/>
      <c r="H212" s="34"/>
      <c r="I212" s="34"/>
      <c r="J212" s="48"/>
      <c r="K212" s="48"/>
      <c r="L212" s="48"/>
      <c r="M212" s="48"/>
      <c r="N212" s="48"/>
      <c r="O212" s="48"/>
      <c r="P212" s="48"/>
      <c r="Q212" s="48"/>
      <c r="R212" s="48"/>
      <c r="S212" s="49"/>
    </row>
    <row r="213" spans="1:19" ht="15" thickBot="1" x14ac:dyDescent="0.35">
      <c r="A213" s="40"/>
      <c r="B213" s="39"/>
      <c r="C213" s="39"/>
      <c r="D213" s="22">
        <v>15.438991546630859</v>
      </c>
      <c r="E213" s="39"/>
      <c r="F213" s="39"/>
      <c r="G213" s="39"/>
      <c r="H213" s="39"/>
      <c r="I213" s="39"/>
      <c r="J213" s="50"/>
      <c r="K213" s="50"/>
      <c r="L213" s="50"/>
      <c r="M213" s="50"/>
      <c r="N213" s="50"/>
      <c r="O213" s="50"/>
      <c r="P213" s="50"/>
      <c r="Q213" s="50"/>
      <c r="R213" s="50"/>
      <c r="S213" s="51"/>
    </row>
    <row r="214" spans="1:19" x14ac:dyDescent="0.3">
      <c r="A214" s="44" t="s">
        <v>6</v>
      </c>
      <c r="B214" s="34" t="s">
        <v>38</v>
      </c>
      <c r="C214" s="41" t="s">
        <v>52</v>
      </c>
      <c r="D214" s="18">
        <v>20.232547760009766</v>
      </c>
      <c r="E214" s="45">
        <f>AVERAGE(D214:D216)</f>
        <v>20.209002176920574</v>
      </c>
      <c r="F214" s="34">
        <f>AVERAGE(E214:E220)</f>
        <v>20.113274468315975</v>
      </c>
      <c r="G214" s="41">
        <f>F214-E214</f>
        <v>-9.5727708604599115E-2</v>
      </c>
      <c r="H214" s="41">
        <f>2^G214</f>
        <v>0.93580010221676502</v>
      </c>
      <c r="I214" s="41">
        <f>H196</f>
        <v>0.95200462330941782</v>
      </c>
      <c r="J214" s="41">
        <f>H214/I214</f>
        <v>0.98297852689378584</v>
      </c>
      <c r="K214" s="41">
        <f>LOG(J214,2)</f>
        <v>-2.4768193562822748E-2</v>
      </c>
      <c r="L214" s="41">
        <f>GEOMEAN(J214:J222)</f>
        <v>1.000000000000002</v>
      </c>
      <c r="M214" s="41">
        <f>LOG(L214,2)</f>
        <v>2.8830838534334232E-15</v>
      </c>
      <c r="N214" s="41">
        <f>_xlfn.STDEV.P(K214:K222)</f>
        <v>1.8109463737196504E-2</v>
      </c>
      <c r="O214" s="41">
        <f>N214/SQRT(3)</f>
        <v>1.0455503763550169E-2</v>
      </c>
      <c r="P214" s="41">
        <f>2^(M214-O214)</f>
        <v>0.9927789946955331</v>
      </c>
      <c r="Q214" s="41">
        <f>2^(M214+O214)</f>
        <v>1.0072735274850224</v>
      </c>
      <c r="R214" s="41">
        <f>L214-P214</f>
        <v>7.2210053044688971E-3</v>
      </c>
      <c r="S214" s="42">
        <f>Q214-L214</f>
        <v>7.2735274850204146E-3</v>
      </c>
    </row>
    <row r="215" spans="1:19" x14ac:dyDescent="0.3">
      <c r="A215" s="31"/>
      <c r="B215" s="34"/>
      <c r="C215" s="34"/>
      <c r="D215" s="19">
        <v>20.222322463989258</v>
      </c>
      <c r="E215" s="37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28"/>
    </row>
    <row r="216" spans="1:19" x14ac:dyDescent="0.3">
      <c r="A216" s="32"/>
      <c r="B216" s="34"/>
      <c r="C216" s="35"/>
      <c r="D216" s="20">
        <v>20.172136306762695</v>
      </c>
      <c r="E216" s="38"/>
      <c r="F216" s="34"/>
      <c r="G216" s="35"/>
      <c r="H216" s="35"/>
      <c r="I216" s="35"/>
      <c r="J216" s="35"/>
      <c r="K216" s="35"/>
      <c r="L216" s="34"/>
      <c r="M216" s="34"/>
      <c r="N216" s="34"/>
      <c r="O216" s="34"/>
      <c r="P216" s="34"/>
      <c r="Q216" s="34"/>
      <c r="R216" s="34"/>
      <c r="S216" s="28"/>
    </row>
    <row r="217" spans="1:19" x14ac:dyDescent="0.3">
      <c r="A217" s="30" t="s">
        <v>5</v>
      </c>
      <c r="B217" s="34"/>
      <c r="C217" s="33" t="s">
        <v>52</v>
      </c>
      <c r="D217" s="21">
        <v>20.018161773681641</v>
      </c>
      <c r="E217" s="34">
        <f>AVERAGE(D217:D219)</f>
        <v>20.058393478393555</v>
      </c>
      <c r="F217" s="34"/>
      <c r="G217" s="33">
        <f>F214-E217</f>
        <v>5.4880989922420298E-2</v>
      </c>
      <c r="H217" s="33">
        <f>2^G217</f>
        <v>1.0387734097867642</v>
      </c>
      <c r="I217" s="33">
        <f>H199</f>
        <v>1.0258750018401233</v>
      </c>
      <c r="J217" s="33">
        <f>H217/I217</f>
        <v>1.0125730794916583</v>
      </c>
      <c r="K217" s="33">
        <f>LOG(J217,2)</f>
        <v>1.8026034037275086E-2</v>
      </c>
      <c r="L217" s="34"/>
      <c r="M217" s="34"/>
      <c r="N217" s="34"/>
      <c r="O217" s="34"/>
      <c r="P217" s="34"/>
      <c r="Q217" s="34"/>
      <c r="R217" s="34"/>
      <c r="S217" s="28"/>
    </row>
    <row r="218" spans="1:19" x14ac:dyDescent="0.3">
      <c r="A218" s="31"/>
      <c r="B218" s="34"/>
      <c r="C218" s="34"/>
      <c r="D218" s="19">
        <v>20.090215682983398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28"/>
    </row>
    <row r="219" spans="1:19" x14ac:dyDescent="0.3">
      <c r="A219" s="32"/>
      <c r="B219" s="34"/>
      <c r="C219" s="35"/>
      <c r="D219" s="20">
        <v>20.066802978515625</v>
      </c>
      <c r="E219" s="35"/>
      <c r="F219" s="34"/>
      <c r="G219" s="35"/>
      <c r="H219" s="35"/>
      <c r="I219" s="35"/>
      <c r="J219" s="35"/>
      <c r="K219" s="35"/>
      <c r="L219" s="34"/>
      <c r="M219" s="34"/>
      <c r="N219" s="34"/>
      <c r="O219" s="34"/>
      <c r="P219" s="34"/>
      <c r="Q219" s="34"/>
      <c r="R219" s="34"/>
      <c r="S219" s="28"/>
    </row>
    <row r="220" spans="1:19" x14ac:dyDescent="0.3">
      <c r="A220" s="30" t="s">
        <v>4</v>
      </c>
      <c r="B220" s="34"/>
      <c r="C220" s="34" t="s">
        <v>52</v>
      </c>
      <c r="D220" s="19">
        <v>20.033334732055664</v>
      </c>
      <c r="E220" s="36">
        <f>AVERAGE(D220:D222)</f>
        <v>20.072427749633789</v>
      </c>
      <c r="F220" s="34"/>
      <c r="G220" s="33">
        <f>F214-E220</f>
        <v>4.0846718682185923E-2</v>
      </c>
      <c r="H220" s="33">
        <f>2^G220</f>
        <v>1.0287174044497551</v>
      </c>
      <c r="I220" s="33">
        <f>H202</f>
        <v>1.0239211063034175</v>
      </c>
      <c r="J220" s="33">
        <f>H220/I220</f>
        <v>1.0046842458044969</v>
      </c>
      <c r="K220" s="33">
        <f>LOG(J220,2)</f>
        <v>6.7421595255564518E-3</v>
      </c>
      <c r="L220" s="34"/>
      <c r="M220" s="34"/>
      <c r="N220" s="34"/>
      <c r="O220" s="34"/>
      <c r="P220" s="34"/>
      <c r="Q220" s="34"/>
      <c r="R220" s="34"/>
      <c r="S220" s="28"/>
    </row>
    <row r="221" spans="1:19" x14ac:dyDescent="0.3">
      <c r="A221" s="31"/>
      <c r="B221" s="34"/>
      <c r="C221" s="34"/>
      <c r="D221" s="19">
        <v>20.102067947387695</v>
      </c>
      <c r="E221" s="37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28"/>
    </row>
    <row r="222" spans="1:19" x14ac:dyDescent="0.3">
      <c r="A222" s="32"/>
      <c r="B222" s="34"/>
      <c r="C222" s="35"/>
      <c r="D222" s="20">
        <v>20.081880569458008</v>
      </c>
      <c r="E222" s="38"/>
      <c r="F222" s="34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43"/>
    </row>
    <row r="223" spans="1:19" x14ac:dyDescent="0.3">
      <c r="A223" s="30" t="s">
        <v>49</v>
      </c>
      <c r="B223" s="34"/>
      <c r="C223" s="33" t="s">
        <v>52</v>
      </c>
      <c r="D223" s="21">
        <v>20.692190170288086</v>
      </c>
      <c r="E223" s="36">
        <f>AVERAGE(D223:D225)</f>
        <v>20.734046300252277</v>
      </c>
      <c r="F223" s="34"/>
      <c r="G223" s="33">
        <f>F214-E223</f>
        <v>-0.62077183193630248</v>
      </c>
      <c r="H223" s="33">
        <f>2^G223</f>
        <v>0.6503229163445593</v>
      </c>
      <c r="I223" s="33">
        <f>H205</f>
        <v>1.0872556406456331</v>
      </c>
      <c r="J223" s="33">
        <f>H223/I223</f>
        <v>0.59813248332138813</v>
      </c>
      <c r="K223" s="33">
        <f>LOG(J223,2)</f>
        <v>-0.7414630254109652</v>
      </c>
      <c r="L223" s="34">
        <f>GEOMEAN(J223:J231)</f>
        <v>0.61590514475631619</v>
      </c>
      <c r="M223" s="34">
        <f>LOG(L223,2)</f>
        <v>-0.69921991560193841</v>
      </c>
      <c r="N223" s="34">
        <f>_xlfn.STDEV.P(K223:K231)</f>
        <v>0.11304883701911253</v>
      </c>
      <c r="O223" s="34">
        <f>N223/SQRT(3)</f>
        <v>6.5268776484558755E-2</v>
      </c>
      <c r="P223" s="34">
        <f>2^(M223-O223)</f>
        <v>0.58866196029349405</v>
      </c>
      <c r="Q223" s="34">
        <f>2^(M223+O223)</f>
        <v>0.64440913958185531</v>
      </c>
      <c r="R223" s="34">
        <f>L223-P223</f>
        <v>2.7243184462822145E-2</v>
      </c>
      <c r="S223" s="28">
        <f>Q223-L223</f>
        <v>2.8503994825539114E-2</v>
      </c>
    </row>
    <row r="224" spans="1:19" x14ac:dyDescent="0.3">
      <c r="A224" s="31"/>
      <c r="B224" s="34"/>
      <c r="C224" s="34"/>
      <c r="D224" s="19">
        <v>20.744939804077148</v>
      </c>
      <c r="E224" s="37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28"/>
    </row>
    <row r="225" spans="1:19" x14ac:dyDescent="0.3">
      <c r="A225" s="32"/>
      <c r="B225" s="34"/>
      <c r="C225" s="35"/>
      <c r="D225" s="20">
        <v>20.765008926391602</v>
      </c>
      <c r="E225" s="38"/>
      <c r="F225" s="34"/>
      <c r="G225" s="35"/>
      <c r="H225" s="35"/>
      <c r="I225" s="35"/>
      <c r="J225" s="35"/>
      <c r="K225" s="35"/>
      <c r="L225" s="34"/>
      <c r="M225" s="34"/>
      <c r="N225" s="34"/>
      <c r="O225" s="34"/>
      <c r="P225" s="34"/>
      <c r="Q225" s="34"/>
      <c r="R225" s="34"/>
      <c r="S225" s="28"/>
    </row>
    <row r="226" spans="1:19" x14ac:dyDescent="0.3">
      <c r="A226" s="30" t="s">
        <v>50</v>
      </c>
      <c r="B226" s="34"/>
      <c r="C226" s="33" t="s">
        <v>52</v>
      </c>
      <c r="D226" s="21">
        <v>20.517925262451172</v>
      </c>
      <c r="E226" s="36">
        <f>AVERAGE(D226:D228)</f>
        <v>20.575052261352539</v>
      </c>
      <c r="F226" s="34"/>
      <c r="G226" s="33">
        <f>F214-E226</f>
        <v>-0.46177779303656408</v>
      </c>
      <c r="H226" s="33">
        <f>2^G226</f>
        <v>0.72609096541714513</v>
      </c>
      <c r="I226" s="33">
        <f>H208</f>
        <v>1.0590606286836497</v>
      </c>
      <c r="J226" s="33">
        <f>H226/I226</f>
        <v>0.68559905424832346</v>
      </c>
      <c r="K226" s="33">
        <f>LOG(J226,2)</f>
        <v>-0.5445629755655883</v>
      </c>
      <c r="L226" s="34"/>
      <c r="M226" s="34"/>
      <c r="N226" s="34"/>
      <c r="O226" s="34"/>
      <c r="P226" s="34"/>
      <c r="Q226" s="34"/>
      <c r="R226" s="34"/>
      <c r="S226" s="28"/>
    </row>
    <row r="227" spans="1:19" x14ac:dyDescent="0.3">
      <c r="A227" s="31"/>
      <c r="B227" s="34"/>
      <c r="C227" s="34"/>
      <c r="D227" s="19">
        <v>20.604013442993164</v>
      </c>
      <c r="E227" s="37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28"/>
    </row>
    <row r="228" spans="1:19" x14ac:dyDescent="0.3">
      <c r="A228" s="32"/>
      <c r="B228" s="34"/>
      <c r="C228" s="35"/>
      <c r="D228" s="20">
        <v>20.603218078613281</v>
      </c>
      <c r="E228" s="38"/>
      <c r="F228" s="34"/>
      <c r="G228" s="35"/>
      <c r="H228" s="35"/>
      <c r="I228" s="35"/>
      <c r="J228" s="35"/>
      <c r="K228" s="35"/>
      <c r="L228" s="34"/>
      <c r="M228" s="34"/>
      <c r="N228" s="34"/>
      <c r="O228" s="34"/>
      <c r="P228" s="34"/>
      <c r="Q228" s="34"/>
      <c r="R228" s="34"/>
      <c r="S228" s="28"/>
    </row>
    <row r="229" spans="1:19" x14ac:dyDescent="0.3">
      <c r="A229" s="31" t="s">
        <v>51</v>
      </c>
      <c r="B229" s="34"/>
      <c r="C229" s="34" t="s">
        <v>52</v>
      </c>
      <c r="D229" s="19">
        <v>20.696189880371094</v>
      </c>
      <c r="E229" s="34">
        <f>AVERAGE(D229:D231)</f>
        <v>20.734268824259441</v>
      </c>
      <c r="F229" s="34"/>
      <c r="G229" s="34">
        <f>F214-E229</f>
        <v>-0.6209943559434663</v>
      </c>
      <c r="H229" s="34">
        <f>2^G229</f>
        <v>0.65022261704539597</v>
      </c>
      <c r="I229" s="34">
        <f>H211</f>
        <v>1.14126940446891</v>
      </c>
      <c r="J229" s="34">
        <f>H229/I229</f>
        <v>0.56973630809631426</v>
      </c>
      <c r="K229" s="34">
        <f>LOG(J229,2)</f>
        <v>-0.81163374582926173</v>
      </c>
      <c r="L229" s="34"/>
      <c r="M229" s="34"/>
      <c r="N229" s="34"/>
      <c r="O229" s="34"/>
      <c r="P229" s="34"/>
      <c r="Q229" s="34"/>
      <c r="R229" s="34"/>
      <c r="S229" s="28"/>
    </row>
    <row r="230" spans="1:19" x14ac:dyDescent="0.3">
      <c r="A230" s="31"/>
      <c r="B230" s="34"/>
      <c r="C230" s="34"/>
      <c r="D230" s="19">
        <v>20.768953323364258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28"/>
    </row>
    <row r="231" spans="1:19" ht="15" thickBot="1" x14ac:dyDescent="0.35">
      <c r="A231" s="40"/>
      <c r="B231" s="39"/>
      <c r="C231" s="39"/>
      <c r="D231" s="22">
        <v>20.737663269042969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29"/>
    </row>
  </sheetData>
  <mergeCells count="594">
    <mergeCell ref="P223:P231"/>
    <mergeCell ref="Q223:Q231"/>
    <mergeCell ref="R223:R231"/>
    <mergeCell ref="S223:S231"/>
    <mergeCell ref="M223:M231"/>
    <mergeCell ref="N223:N231"/>
    <mergeCell ref="O223:O231"/>
    <mergeCell ref="A226:A228"/>
    <mergeCell ref="C226:C228"/>
    <mergeCell ref="E226:E228"/>
    <mergeCell ref="G226:G228"/>
    <mergeCell ref="H226:H228"/>
    <mergeCell ref="I226:I228"/>
    <mergeCell ref="J223:J225"/>
    <mergeCell ref="K223:K225"/>
    <mergeCell ref="L223:L231"/>
    <mergeCell ref="J226:J228"/>
    <mergeCell ref="K226:K228"/>
    <mergeCell ref="J229:J231"/>
    <mergeCell ref="K229:K231"/>
    <mergeCell ref="A223:A225"/>
    <mergeCell ref="C223:C225"/>
    <mergeCell ref="E223:E225"/>
    <mergeCell ref="G223:G225"/>
    <mergeCell ref="H223:H225"/>
    <mergeCell ref="I223:I225"/>
    <mergeCell ref="A229:A231"/>
    <mergeCell ref="C229:C231"/>
    <mergeCell ref="E229:E231"/>
    <mergeCell ref="G229:G231"/>
    <mergeCell ref="H229:H231"/>
    <mergeCell ref="I220:I222"/>
    <mergeCell ref="I229:I231"/>
    <mergeCell ref="J220:J222"/>
    <mergeCell ref="S214:S222"/>
    <mergeCell ref="A217:A219"/>
    <mergeCell ref="C217:C219"/>
    <mergeCell ref="E217:E219"/>
    <mergeCell ref="G217:G219"/>
    <mergeCell ref="H217:H219"/>
    <mergeCell ref="I217:I219"/>
    <mergeCell ref="J217:J219"/>
    <mergeCell ref="K217:K219"/>
    <mergeCell ref="A220:A222"/>
    <mergeCell ref="M214:M222"/>
    <mergeCell ref="N214:N222"/>
    <mergeCell ref="O214:O222"/>
    <mergeCell ref="P214:P222"/>
    <mergeCell ref="Q214:Q222"/>
    <mergeCell ref="R214:R222"/>
    <mergeCell ref="G214:G216"/>
    <mergeCell ref="H214:H216"/>
    <mergeCell ref="A208:A210"/>
    <mergeCell ref="C208:C210"/>
    <mergeCell ref="E208:E210"/>
    <mergeCell ref="G208:G210"/>
    <mergeCell ref="H208:H210"/>
    <mergeCell ref="I214:I216"/>
    <mergeCell ref="J214:J216"/>
    <mergeCell ref="K214:K216"/>
    <mergeCell ref="L214:L222"/>
    <mergeCell ref="K220:K222"/>
    <mergeCell ref="A211:A213"/>
    <mergeCell ref="C211:C213"/>
    <mergeCell ref="E211:E213"/>
    <mergeCell ref="G211:G213"/>
    <mergeCell ref="H211:H213"/>
    <mergeCell ref="A214:A216"/>
    <mergeCell ref="B214:B231"/>
    <mergeCell ref="C214:C216"/>
    <mergeCell ref="E214:E216"/>
    <mergeCell ref="F214:F231"/>
    <mergeCell ref="C220:C222"/>
    <mergeCell ref="E220:E222"/>
    <mergeCell ref="G220:G222"/>
    <mergeCell ref="H220:H222"/>
    <mergeCell ref="E199:E201"/>
    <mergeCell ref="G199:G201"/>
    <mergeCell ref="H199:H201"/>
    <mergeCell ref="A202:A204"/>
    <mergeCell ref="C202:C204"/>
    <mergeCell ref="E202:E204"/>
    <mergeCell ref="G202:G204"/>
    <mergeCell ref="H202:H204"/>
    <mergeCell ref="A205:A207"/>
    <mergeCell ref="C205:C207"/>
    <mergeCell ref="E205:E207"/>
    <mergeCell ref="G205:G207"/>
    <mergeCell ref="H205:H207"/>
    <mergeCell ref="A196:A198"/>
    <mergeCell ref="B196:B213"/>
    <mergeCell ref="C196:C198"/>
    <mergeCell ref="E196:E198"/>
    <mergeCell ref="F196:F213"/>
    <mergeCell ref="G196:G198"/>
    <mergeCell ref="H196:H198"/>
    <mergeCell ref="I196:S213"/>
    <mergeCell ref="A191:A193"/>
    <mergeCell ref="C191:C193"/>
    <mergeCell ref="E191:E193"/>
    <mergeCell ref="G191:G193"/>
    <mergeCell ref="H191:H193"/>
    <mergeCell ref="I191:I193"/>
    <mergeCell ref="R185:R193"/>
    <mergeCell ref="S185:S193"/>
    <mergeCell ref="A188:A190"/>
    <mergeCell ref="C188:C190"/>
    <mergeCell ref="E188:E190"/>
    <mergeCell ref="G188:G190"/>
    <mergeCell ref="H188:H190"/>
    <mergeCell ref="I188:I190"/>
    <mergeCell ref="A199:A201"/>
    <mergeCell ref="C199:C201"/>
    <mergeCell ref="J188:J190"/>
    <mergeCell ref="K188:K190"/>
    <mergeCell ref="L185:L193"/>
    <mergeCell ref="M185:M193"/>
    <mergeCell ref="N185:N193"/>
    <mergeCell ref="O185:O193"/>
    <mergeCell ref="P185:P193"/>
    <mergeCell ref="Q185:Q193"/>
    <mergeCell ref="J182:J184"/>
    <mergeCell ref="K182:K184"/>
    <mergeCell ref="N176:N184"/>
    <mergeCell ref="O176:O184"/>
    <mergeCell ref="P176:P184"/>
    <mergeCell ref="Q176:Q184"/>
    <mergeCell ref="J191:J193"/>
    <mergeCell ref="K191:K193"/>
    <mergeCell ref="I185:I187"/>
    <mergeCell ref="J185:J187"/>
    <mergeCell ref="K185:K187"/>
    <mergeCell ref="A182:A184"/>
    <mergeCell ref="C182:C184"/>
    <mergeCell ref="E182:E184"/>
    <mergeCell ref="G182:G184"/>
    <mergeCell ref="H182:H184"/>
    <mergeCell ref="I182:I184"/>
    <mergeCell ref="R176:R184"/>
    <mergeCell ref="S176:S184"/>
    <mergeCell ref="H176:H178"/>
    <mergeCell ref="I176:I178"/>
    <mergeCell ref="J176:J178"/>
    <mergeCell ref="K176:K178"/>
    <mergeCell ref="L176:L184"/>
    <mergeCell ref="M176:M184"/>
    <mergeCell ref="H179:H181"/>
    <mergeCell ref="I179:I181"/>
    <mergeCell ref="J179:J181"/>
    <mergeCell ref="K179:K181"/>
    <mergeCell ref="A167:A169"/>
    <mergeCell ref="C167:C169"/>
    <mergeCell ref="E167:E169"/>
    <mergeCell ref="G167:G169"/>
    <mergeCell ref="H167:H169"/>
    <mergeCell ref="A176:A178"/>
    <mergeCell ref="B176:B193"/>
    <mergeCell ref="C176:C178"/>
    <mergeCell ref="E176:E178"/>
    <mergeCell ref="F176:F193"/>
    <mergeCell ref="G176:G178"/>
    <mergeCell ref="A179:A181"/>
    <mergeCell ref="C179:C181"/>
    <mergeCell ref="E179:E181"/>
    <mergeCell ref="G179:G181"/>
    <mergeCell ref="A185:A187"/>
    <mergeCell ref="C185:C187"/>
    <mergeCell ref="E185:E187"/>
    <mergeCell ref="G185:G187"/>
    <mergeCell ref="H185:H187"/>
    <mergeCell ref="A161:A163"/>
    <mergeCell ref="C161:C163"/>
    <mergeCell ref="E161:E163"/>
    <mergeCell ref="G161:G163"/>
    <mergeCell ref="H161:H163"/>
    <mergeCell ref="A164:A166"/>
    <mergeCell ref="C164:C166"/>
    <mergeCell ref="E164:E166"/>
    <mergeCell ref="A158:A160"/>
    <mergeCell ref="B158:B175"/>
    <mergeCell ref="C158:C160"/>
    <mergeCell ref="E158:E160"/>
    <mergeCell ref="F158:F175"/>
    <mergeCell ref="G158:G160"/>
    <mergeCell ref="G164:G166"/>
    <mergeCell ref="A170:A172"/>
    <mergeCell ref="C170:C172"/>
    <mergeCell ref="E170:E172"/>
    <mergeCell ref="G170:G172"/>
    <mergeCell ref="H170:H172"/>
    <mergeCell ref="A173:A175"/>
    <mergeCell ref="C173:C175"/>
    <mergeCell ref="E173:E175"/>
    <mergeCell ref="G173:G175"/>
    <mergeCell ref="I153:I155"/>
    <mergeCell ref="P147:P155"/>
    <mergeCell ref="Q147:Q155"/>
    <mergeCell ref="R147:R155"/>
    <mergeCell ref="H158:H160"/>
    <mergeCell ref="I158:S175"/>
    <mergeCell ref="H173:H175"/>
    <mergeCell ref="H164:H166"/>
    <mergeCell ref="S147:S155"/>
    <mergeCell ref="M147:M155"/>
    <mergeCell ref="N147:N155"/>
    <mergeCell ref="O147:O155"/>
    <mergeCell ref="A150:A152"/>
    <mergeCell ref="C150:C152"/>
    <mergeCell ref="E150:E152"/>
    <mergeCell ref="G150:G152"/>
    <mergeCell ref="H150:H152"/>
    <mergeCell ref="I150:I152"/>
    <mergeCell ref="J147:J149"/>
    <mergeCell ref="K147:K149"/>
    <mergeCell ref="L147:L155"/>
    <mergeCell ref="J150:J152"/>
    <mergeCell ref="K150:K152"/>
    <mergeCell ref="J153:J155"/>
    <mergeCell ref="K153:K155"/>
    <mergeCell ref="A147:A149"/>
    <mergeCell ref="C147:C149"/>
    <mergeCell ref="E147:E149"/>
    <mergeCell ref="G147:G149"/>
    <mergeCell ref="H147:H149"/>
    <mergeCell ref="I147:I149"/>
    <mergeCell ref="A153:A155"/>
    <mergeCell ref="C153:C155"/>
    <mergeCell ref="E153:E155"/>
    <mergeCell ref="G153:G155"/>
    <mergeCell ref="H153:H155"/>
    <mergeCell ref="I144:I146"/>
    <mergeCell ref="J144:J146"/>
    <mergeCell ref="S138:S146"/>
    <mergeCell ref="A141:A143"/>
    <mergeCell ref="C141:C143"/>
    <mergeCell ref="E141:E143"/>
    <mergeCell ref="G141:G143"/>
    <mergeCell ref="H141:H143"/>
    <mergeCell ref="I141:I143"/>
    <mergeCell ref="J141:J143"/>
    <mergeCell ref="K141:K143"/>
    <mergeCell ref="A144:A146"/>
    <mergeCell ref="M138:M146"/>
    <mergeCell ref="N138:N146"/>
    <mergeCell ref="O138:O146"/>
    <mergeCell ref="P138:P146"/>
    <mergeCell ref="Q138:Q146"/>
    <mergeCell ref="R138:R146"/>
    <mergeCell ref="G138:G140"/>
    <mergeCell ref="H138:H140"/>
    <mergeCell ref="A132:A134"/>
    <mergeCell ref="C132:C134"/>
    <mergeCell ref="E132:E134"/>
    <mergeCell ref="G132:G134"/>
    <mergeCell ref="H132:H134"/>
    <mergeCell ref="I138:I140"/>
    <mergeCell ref="J138:J140"/>
    <mergeCell ref="K138:K140"/>
    <mergeCell ref="L138:L146"/>
    <mergeCell ref="K144:K146"/>
    <mergeCell ref="A135:A137"/>
    <mergeCell ref="C135:C137"/>
    <mergeCell ref="E135:E137"/>
    <mergeCell ref="G135:G137"/>
    <mergeCell ref="H135:H137"/>
    <mergeCell ref="A138:A140"/>
    <mergeCell ref="B138:B155"/>
    <mergeCell ref="C138:C140"/>
    <mergeCell ref="E138:E140"/>
    <mergeCell ref="F138:F155"/>
    <mergeCell ref="C144:C146"/>
    <mergeCell ref="E144:E146"/>
    <mergeCell ref="G144:G146"/>
    <mergeCell ref="H144:H146"/>
    <mergeCell ref="E123:E125"/>
    <mergeCell ref="G123:G125"/>
    <mergeCell ref="H123:H125"/>
    <mergeCell ref="A126:A128"/>
    <mergeCell ref="C126:C128"/>
    <mergeCell ref="E126:E128"/>
    <mergeCell ref="G126:G128"/>
    <mergeCell ref="H126:H128"/>
    <mergeCell ref="A129:A131"/>
    <mergeCell ref="C129:C131"/>
    <mergeCell ref="E129:E131"/>
    <mergeCell ref="G129:G131"/>
    <mergeCell ref="H129:H131"/>
    <mergeCell ref="A120:A122"/>
    <mergeCell ref="B120:B137"/>
    <mergeCell ref="C120:C122"/>
    <mergeCell ref="E120:E122"/>
    <mergeCell ref="F120:F137"/>
    <mergeCell ref="G120:G122"/>
    <mergeCell ref="H120:H122"/>
    <mergeCell ref="I120:S137"/>
    <mergeCell ref="A114:A116"/>
    <mergeCell ref="C114:C116"/>
    <mergeCell ref="E114:E116"/>
    <mergeCell ref="G114:G116"/>
    <mergeCell ref="H114:H116"/>
    <mergeCell ref="I114:I116"/>
    <mergeCell ref="R108:R116"/>
    <mergeCell ref="S108:S116"/>
    <mergeCell ref="A111:A113"/>
    <mergeCell ref="C111:C113"/>
    <mergeCell ref="E111:E113"/>
    <mergeCell ref="G111:G113"/>
    <mergeCell ref="H111:H113"/>
    <mergeCell ref="I111:I113"/>
    <mergeCell ref="A123:A125"/>
    <mergeCell ref="C123:C125"/>
    <mergeCell ref="J111:J113"/>
    <mergeCell ref="K111:K113"/>
    <mergeCell ref="L108:L116"/>
    <mergeCell ref="M108:M116"/>
    <mergeCell ref="N108:N116"/>
    <mergeCell ref="O108:O116"/>
    <mergeCell ref="P108:P116"/>
    <mergeCell ref="Q108:Q116"/>
    <mergeCell ref="J105:J107"/>
    <mergeCell ref="K105:K107"/>
    <mergeCell ref="N99:N107"/>
    <mergeCell ref="O99:O107"/>
    <mergeCell ref="P99:P107"/>
    <mergeCell ref="Q99:Q107"/>
    <mergeCell ref="J114:J116"/>
    <mergeCell ref="K114:K116"/>
    <mergeCell ref="I108:I110"/>
    <mergeCell ref="J108:J110"/>
    <mergeCell ref="K108:K110"/>
    <mergeCell ref="A105:A107"/>
    <mergeCell ref="C105:C107"/>
    <mergeCell ref="E105:E107"/>
    <mergeCell ref="G105:G107"/>
    <mergeCell ref="H105:H107"/>
    <mergeCell ref="I105:I107"/>
    <mergeCell ref="R99:R107"/>
    <mergeCell ref="S99:S107"/>
    <mergeCell ref="H99:H101"/>
    <mergeCell ref="I99:I101"/>
    <mergeCell ref="J99:J101"/>
    <mergeCell ref="K99:K101"/>
    <mergeCell ref="L99:L107"/>
    <mergeCell ref="M99:M107"/>
    <mergeCell ref="H102:H104"/>
    <mergeCell ref="I102:I104"/>
    <mergeCell ref="J102:J104"/>
    <mergeCell ref="K102:K104"/>
    <mergeCell ref="A90:A92"/>
    <mergeCell ref="C90:C92"/>
    <mergeCell ref="E90:E92"/>
    <mergeCell ref="G90:G92"/>
    <mergeCell ref="H90:H92"/>
    <mergeCell ref="A99:A101"/>
    <mergeCell ref="B99:B116"/>
    <mergeCell ref="C99:C101"/>
    <mergeCell ref="E99:E101"/>
    <mergeCell ref="F99:F116"/>
    <mergeCell ref="G99:G101"/>
    <mergeCell ref="A102:A104"/>
    <mergeCell ref="C102:C104"/>
    <mergeCell ref="E102:E104"/>
    <mergeCell ref="G102:G104"/>
    <mergeCell ref="A108:A110"/>
    <mergeCell ref="C108:C110"/>
    <mergeCell ref="E108:E110"/>
    <mergeCell ref="G108:G110"/>
    <mergeCell ref="H108:H110"/>
    <mergeCell ref="A84:A86"/>
    <mergeCell ref="C84:C86"/>
    <mergeCell ref="E84:E86"/>
    <mergeCell ref="G84:G86"/>
    <mergeCell ref="H84:H86"/>
    <mergeCell ref="A87:A89"/>
    <mergeCell ref="C87:C89"/>
    <mergeCell ref="E87:E89"/>
    <mergeCell ref="A81:A83"/>
    <mergeCell ref="B81:B98"/>
    <mergeCell ref="C81:C83"/>
    <mergeCell ref="E81:E83"/>
    <mergeCell ref="F81:F98"/>
    <mergeCell ref="G81:G83"/>
    <mergeCell ref="G87:G89"/>
    <mergeCell ref="A93:A95"/>
    <mergeCell ref="C93:C95"/>
    <mergeCell ref="E93:E95"/>
    <mergeCell ref="G93:G95"/>
    <mergeCell ref="H93:H95"/>
    <mergeCell ref="A96:A98"/>
    <mergeCell ref="C96:C98"/>
    <mergeCell ref="E96:E98"/>
    <mergeCell ref="G96:G98"/>
    <mergeCell ref="I76:I78"/>
    <mergeCell ref="P70:P78"/>
    <mergeCell ref="Q70:Q78"/>
    <mergeCell ref="R70:R78"/>
    <mergeCell ref="H81:H83"/>
    <mergeCell ref="I81:S98"/>
    <mergeCell ref="H96:H98"/>
    <mergeCell ref="H87:H89"/>
    <mergeCell ref="S70:S78"/>
    <mergeCell ref="M70:M78"/>
    <mergeCell ref="N70:N78"/>
    <mergeCell ref="O70:O78"/>
    <mergeCell ref="A73:A75"/>
    <mergeCell ref="C73:C75"/>
    <mergeCell ref="E73:E75"/>
    <mergeCell ref="G73:G75"/>
    <mergeCell ref="H73:H75"/>
    <mergeCell ref="I73:I75"/>
    <mergeCell ref="J70:J72"/>
    <mergeCell ref="K70:K72"/>
    <mergeCell ref="L70:L78"/>
    <mergeCell ref="J73:J75"/>
    <mergeCell ref="K73:K75"/>
    <mergeCell ref="J76:J78"/>
    <mergeCell ref="K76:K78"/>
    <mergeCell ref="A70:A72"/>
    <mergeCell ref="C70:C72"/>
    <mergeCell ref="E70:E72"/>
    <mergeCell ref="G70:G72"/>
    <mergeCell ref="H70:H72"/>
    <mergeCell ref="I70:I72"/>
    <mergeCell ref="A76:A78"/>
    <mergeCell ref="C76:C78"/>
    <mergeCell ref="E76:E78"/>
    <mergeCell ref="G76:G78"/>
    <mergeCell ref="H76:H78"/>
    <mergeCell ref="I67:I69"/>
    <mergeCell ref="J67:J69"/>
    <mergeCell ref="S61:S69"/>
    <mergeCell ref="A64:A66"/>
    <mergeCell ref="C64:C66"/>
    <mergeCell ref="E64:E66"/>
    <mergeCell ref="G64:G66"/>
    <mergeCell ref="H64:H66"/>
    <mergeCell ref="I64:I66"/>
    <mergeCell ref="J64:J66"/>
    <mergeCell ref="K64:K66"/>
    <mergeCell ref="A67:A69"/>
    <mergeCell ref="M61:M69"/>
    <mergeCell ref="N61:N69"/>
    <mergeCell ref="O61:O69"/>
    <mergeCell ref="P61:P69"/>
    <mergeCell ref="Q61:Q69"/>
    <mergeCell ref="R61:R69"/>
    <mergeCell ref="G61:G63"/>
    <mergeCell ref="H61:H63"/>
    <mergeCell ref="A55:A57"/>
    <mergeCell ref="C55:C57"/>
    <mergeCell ref="E55:E57"/>
    <mergeCell ref="G55:G57"/>
    <mergeCell ref="H55:H57"/>
    <mergeCell ref="I61:I63"/>
    <mergeCell ref="J61:J63"/>
    <mergeCell ref="K61:K63"/>
    <mergeCell ref="L61:L69"/>
    <mergeCell ref="K67:K69"/>
    <mergeCell ref="A58:A60"/>
    <mergeCell ref="C58:C60"/>
    <mergeCell ref="E58:E60"/>
    <mergeCell ref="G58:G60"/>
    <mergeCell ref="H58:H60"/>
    <mergeCell ref="A61:A63"/>
    <mergeCell ref="B61:B78"/>
    <mergeCell ref="C61:C63"/>
    <mergeCell ref="E61:E63"/>
    <mergeCell ref="F61:F78"/>
    <mergeCell ref="C67:C69"/>
    <mergeCell ref="E67:E69"/>
    <mergeCell ref="G67:G69"/>
    <mergeCell ref="H67:H69"/>
    <mergeCell ref="E46:E48"/>
    <mergeCell ref="G46:G48"/>
    <mergeCell ref="H46:H48"/>
    <mergeCell ref="A49:A51"/>
    <mergeCell ref="C49:C51"/>
    <mergeCell ref="E49:E51"/>
    <mergeCell ref="G49:G51"/>
    <mergeCell ref="H49:H51"/>
    <mergeCell ref="A52:A54"/>
    <mergeCell ref="C52:C54"/>
    <mergeCell ref="E52:E54"/>
    <mergeCell ref="G52:G54"/>
    <mergeCell ref="H52:H54"/>
    <mergeCell ref="A43:A45"/>
    <mergeCell ref="B43:B60"/>
    <mergeCell ref="C43:C45"/>
    <mergeCell ref="E43:E45"/>
    <mergeCell ref="F43:F60"/>
    <mergeCell ref="G43:G45"/>
    <mergeCell ref="H43:H45"/>
    <mergeCell ref="I43:S60"/>
    <mergeCell ref="A38:A40"/>
    <mergeCell ref="C38:C40"/>
    <mergeCell ref="E38:E40"/>
    <mergeCell ref="G38:G40"/>
    <mergeCell ref="H38:H40"/>
    <mergeCell ref="I38:I40"/>
    <mergeCell ref="R32:R40"/>
    <mergeCell ref="S32:S40"/>
    <mergeCell ref="A35:A37"/>
    <mergeCell ref="C35:C37"/>
    <mergeCell ref="E35:E37"/>
    <mergeCell ref="G35:G37"/>
    <mergeCell ref="H35:H37"/>
    <mergeCell ref="I35:I37"/>
    <mergeCell ref="A46:A48"/>
    <mergeCell ref="C46:C48"/>
    <mergeCell ref="J35:J37"/>
    <mergeCell ref="K35:K37"/>
    <mergeCell ref="L32:L40"/>
    <mergeCell ref="M32:M40"/>
    <mergeCell ref="N32:N40"/>
    <mergeCell ref="O32:O40"/>
    <mergeCell ref="P32:P40"/>
    <mergeCell ref="Q32:Q40"/>
    <mergeCell ref="J29:J31"/>
    <mergeCell ref="K29:K31"/>
    <mergeCell ref="N23:N31"/>
    <mergeCell ref="O23:O31"/>
    <mergeCell ref="P23:P31"/>
    <mergeCell ref="Q23:Q31"/>
    <mergeCell ref="J38:J40"/>
    <mergeCell ref="K38:K40"/>
    <mergeCell ref="H32:H34"/>
    <mergeCell ref="I32:I34"/>
    <mergeCell ref="J32:J34"/>
    <mergeCell ref="K32:K34"/>
    <mergeCell ref="A29:A31"/>
    <mergeCell ref="C29:C31"/>
    <mergeCell ref="E29:E31"/>
    <mergeCell ref="G29:G31"/>
    <mergeCell ref="H29:H31"/>
    <mergeCell ref="I29:I31"/>
    <mergeCell ref="R23:R31"/>
    <mergeCell ref="S23:S31"/>
    <mergeCell ref="H23:H25"/>
    <mergeCell ref="I23:I25"/>
    <mergeCell ref="J23:J25"/>
    <mergeCell ref="K23:K25"/>
    <mergeCell ref="L23:L31"/>
    <mergeCell ref="M23:M31"/>
    <mergeCell ref="H26:H28"/>
    <mergeCell ref="I26:I28"/>
    <mergeCell ref="J26:J28"/>
    <mergeCell ref="K26:K28"/>
    <mergeCell ref="A23:A25"/>
    <mergeCell ref="B23:B40"/>
    <mergeCell ref="C23:C25"/>
    <mergeCell ref="E23:E25"/>
    <mergeCell ref="F23:F40"/>
    <mergeCell ref="G23:G25"/>
    <mergeCell ref="A26:A28"/>
    <mergeCell ref="C26:C28"/>
    <mergeCell ref="E26:E28"/>
    <mergeCell ref="G26:G28"/>
    <mergeCell ref="A32:A34"/>
    <mergeCell ref="C32:C34"/>
    <mergeCell ref="E32:E34"/>
    <mergeCell ref="G32:G34"/>
    <mergeCell ref="E20:E22"/>
    <mergeCell ref="G20:G22"/>
    <mergeCell ref="H20:H22"/>
    <mergeCell ref="H11:H13"/>
    <mergeCell ref="A14:A16"/>
    <mergeCell ref="C14:C16"/>
    <mergeCell ref="E14:E16"/>
    <mergeCell ref="G14:G16"/>
    <mergeCell ref="H14:H16"/>
    <mergeCell ref="H5:H7"/>
    <mergeCell ref="I5:S22"/>
    <mergeCell ref="A8:A10"/>
    <mergeCell ref="C8:C10"/>
    <mergeCell ref="E8:E10"/>
    <mergeCell ref="G8:G10"/>
    <mergeCell ref="H8:H10"/>
    <mergeCell ref="A11:A13"/>
    <mergeCell ref="C11:C13"/>
    <mergeCell ref="E11:E13"/>
    <mergeCell ref="A5:A7"/>
    <mergeCell ref="B5:B22"/>
    <mergeCell ref="C5:C7"/>
    <mergeCell ref="E5:E7"/>
    <mergeCell ref="F5:F22"/>
    <mergeCell ref="G5:G7"/>
    <mergeCell ref="G11:G13"/>
    <mergeCell ref="A17:A19"/>
    <mergeCell ref="C17:C19"/>
    <mergeCell ref="E17:E19"/>
    <mergeCell ref="G17:G19"/>
    <mergeCell ref="H17:H19"/>
    <mergeCell ref="A20:A22"/>
    <mergeCell ref="C20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46F35-887A-44A8-938B-33E06D27279D}">
  <dimension ref="A2:S52"/>
  <sheetViews>
    <sheetView zoomScale="60" zoomScaleNormal="60" workbookViewId="0">
      <selection activeCell="U32" sqref="U32"/>
    </sheetView>
  </sheetViews>
  <sheetFormatPr defaultRowHeight="14.4" x14ac:dyDescent="0.3"/>
  <cols>
    <col min="6" max="6" width="33.6640625" bestFit="1" customWidth="1"/>
    <col min="8" max="8" width="12" bestFit="1" customWidth="1"/>
    <col min="9" max="9" width="32.6640625" bestFit="1" customWidth="1"/>
    <col min="10" max="10" width="14" bestFit="1" customWidth="1"/>
  </cols>
  <sheetData>
    <row r="2" spans="1:19" x14ac:dyDescent="0.3">
      <c r="A2" t="s">
        <v>71</v>
      </c>
    </row>
    <row r="3" spans="1:19" ht="15" thickBot="1" x14ac:dyDescent="0.35"/>
    <row r="4" spans="1:19" ht="15" thickBot="1" x14ac:dyDescent="0.35">
      <c r="A4" s="4" t="s">
        <v>25</v>
      </c>
      <c r="B4" s="6" t="s">
        <v>28</v>
      </c>
      <c r="C4" s="6" t="s">
        <v>24</v>
      </c>
      <c r="D4" s="6" t="s">
        <v>23</v>
      </c>
      <c r="E4" s="6" t="s">
        <v>22</v>
      </c>
      <c r="F4" s="6" t="s">
        <v>21</v>
      </c>
      <c r="G4" s="6" t="s">
        <v>20</v>
      </c>
      <c r="H4" s="6" t="s">
        <v>19</v>
      </c>
      <c r="I4" s="6" t="s">
        <v>18</v>
      </c>
      <c r="J4" s="6" t="s">
        <v>17</v>
      </c>
      <c r="K4" s="13" t="s">
        <v>16</v>
      </c>
      <c r="L4" s="13" t="s">
        <v>15</v>
      </c>
      <c r="M4" s="13" t="s">
        <v>14</v>
      </c>
      <c r="N4" s="13" t="s">
        <v>13</v>
      </c>
      <c r="O4" s="13" t="s">
        <v>12</v>
      </c>
      <c r="P4" s="13" t="s">
        <v>11</v>
      </c>
      <c r="Q4" s="13" t="s">
        <v>10</v>
      </c>
      <c r="R4" s="13" t="s">
        <v>9</v>
      </c>
      <c r="S4" s="12" t="s">
        <v>8</v>
      </c>
    </row>
    <row r="5" spans="1:19" x14ac:dyDescent="0.3">
      <c r="A5" s="44" t="s">
        <v>57</v>
      </c>
      <c r="B5" s="45" t="s">
        <v>29</v>
      </c>
      <c r="C5" s="41" t="s">
        <v>7</v>
      </c>
      <c r="D5" s="18">
        <v>16.089853286743164</v>
      </c>
      <c r="E5" s="45">
        <f>AVERAGE(D5:D7)</f>
        <v>16.256514231363933</v>
      </c>
      <c r="F5" s="45">
        <f>AVERAGE(E5:E16)</f>
        <v>17.127440532048542</v>
      </c>
      <c r="G5" s="41">
        <f>F5-E5</f>
        <v>0.87092630068460863</v>
      </c>
      <c r="H5" s="41">
        <f>2^G5</f>
        <v>1.8288367514524222</v>
      </c>
      <c r="I5" s="41"/>
      <c r="J5" s="46"/>
      <c r="K5" s="46"/>
      <c r="L5" s="46"/>
      <c r="M5" s="46"/>
      <c r="N5" s="46"/>
      <c r="O5" s="46"/>
      <c r="P5" s="46"/>
      <c r="Q5" s="46"/>
      <c r="R5" s="46"/>
      <c r="S5" s="47"/>
    </row>
    <row r="6" spans="1:19" x14ac:dyDescent="0.3">
      <c r="A6" s="31"/>
      <c r="B6" s="37"/>
      <c r="C6" s="34"/>
      <c r="D6" s="19">
        <v>16.245323181152344</v>
      </c>
      <c r="E6" s="37"/>
      <c r="F6" s="37"/>
      <c r="G6" s="34"/>
      <c r="H6" s="34"/>
      <c r="I6" s="34"/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x14ac:dyDescent="0.3">
      <c r="A7" s="32"/>
      <c r="B7" s="37"/>
      <c r="C7" s="35"/>
      <c r="D7" s="20">
        <v>16.434366226196289</v>
      </c>
      <c r="E7" s="38"/>
      <c r="F7" s="37"/>
      <c r="G7" s="35"/>
      <c r="H7" s="35"/>
      <c r="I7" s="34"/>
      <c r="J7" s="48"/>
      <c r="K7" s="48"/>
      <c r="L7" s="48"/>
      <c r="M7" s="48"/>
      <c r="N7" s="48"/>
      <c r="O7" s="48"/>
      <c r="P7" s="48"/>
      <c r="Q7" s="48"/>
      <c r="R7" s="48"/>
      <c r="S7" s="49"/>
    </row>
    <row r="8" spans="1:19" x14ac:dyDescent="0.3">
      <c r="A8" s="30" t="s">
        <v>58</v>
      </c>
      <c r="B8" s="37"/>
      <c r="C8" s="33" t="s">
        <v>7</v>
      </c>
      <c r="D8" s="21">
        <v>18.768880844116211</v>
      </c>
      <c r="E8" s="36">
        <f>AVERAGE(D8:D10)</f>
        <v>18.817906697591145</v>
      </c>
      <c r="F8" s="37"/>
      <c r="G8" s="33">
        <f>F5-E8</f>
        <v>-1.6904661655426025</v>
      </c>
      <c r="H8" s="33">
        <f>2^G8</f>
        <v>0.30982679716165779</v>
      </c>
      <c r="I8" s="34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x14ac:dyDescent="0.3">
      <c r="A9" s="31"/>
      <c r="B9" s="37"/>
      <c r="C9" s="34"/>
      <c r="D9" s="19">
        <v>18.840036392211914</v>
      </c>
      <c r="E9" s="37"/>
      <c r="F9" s="37"/>
      <c r="G9" s="34"/>
      <c r="H9" s="34"/>
      <c r="I9" s="34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19" x14ac:dyDescent="0.3">
      <c r="A10" s="32"/>
      <c r="B10" s="37"/>
      <c r="C10" s="35"/>
      <c r="D10" s="20">
        <v>18.844802856445313</v>
      </c>
      <c r="E10" s="38"/>
      <c r="F10" s="37"/>
      <c r="G10" s="35"/>
      <c r="H10" s="35"/>
      <c r="I10" s="34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1:19" x14ac:dyDescent="0.3">
      <c r="A11" s="30" t="s">
        <v>59</v>
      </c>
      <c r="B11" s="37"/>
      <c r="C11" s="34" t="s">
        <v>7</v>
      </c>
      <c r="D11" s="19">
        <v>15.531186103820801</v>
      </c>
      <c r="E11" s="37">
        <f>AVERAGE(D11:D13)</f>
        <v>15.58277416229248</v>
      </c>
      <c r="F11" s="37"/>
      <c r="G11" s="33">
        <f>F5-E11</f>
        <v>1.5446663697560616</v>
      </c>
      <c r="H11" s="33">
        <f>2^G11</f>
        <v>2.9173659554015559</v>
      </c>
      <c r="I11" s="34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1:19" x14ac:dyDescent="0.3">
      <c r="A12" s="31"/>
      <c r="B12" s="37"/>
      <c r="C12" s="34"/>
      <c r="D12" s="19">
        <v>15.619402885437012</v>
      </c>
      <c r="E12" s="37"/>
      <c r="F12" s="37"/>
      <c r="G12" s="34"/>
      <c r="H12" s="34"/>
      <c r="I12" s="34"/>
      <c r="J12" s="48"/>
      <c r="K12" s="48"/>
      <c r="L12" s="48"/>
      <c r="M12" s="48"/>
      <c r="N12" s="48"/>
      <c r="O12" s="48"/>
      <c r="P12" s="48"/>
      <c r="Q12" s="48"/>
      <c r="R12" s="48"/>
      <c r="S12" s="49"/>
    </row>
    <row r="13" spans="1:19" x14ac:dyDescent="0.3">
      <c r="A13" s="32"/>
      <c r="B13" s="37"/>
      <c r="C13" s="35"/>
      <c r="D13" s="20">
        <v>15.597733497619629</v>
      </c>
      <c r="E13" s="38"/>
      <c r="F13" s="37"/>
      <c r="G13" s="35"/>
      <c r="H13" s="35"/>
      <c r="I13" s="34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1:19" x14ac:dyDescent="0.3">
      <c r="A14" s="53" t="s">
        <v>68</v>
      </c>
      <c r="B14" s="37"/>
      <c r="C14" s="36" t="s">
        <v>7</v>
      </c>
      <c r="D14" s="2">
        <v>17.789155960083008</v>
      </c>
      <c r="E14" s="37">
        <f>AVERAGE(D14:D16)</f>
        <v>17.852567036946613</v>
      </c>
      <c r="F14" s="37"/>
      <c r="G14" s="33">
        <f>F5-E14</f>
        <v>-0.72512650489807129</v>
      </c>
      <c r="H14" s="33">
        <f>2^G14</f>
        <v>0.60494399685399236</v>
      </c>
      <c r="I14" s="34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1:19" x14ac:dyDescent="0.3">
      <c r="A15" s="54"/>
      <c r="B15" s="37"/>
      <c r="C15" s="37"/>
      <c r="D15">
        <v>17.894210815429688</v>
      </c>
      <c r="E15" s="37"/>
      <c r="F15" s="37"/>
      <c r="G15" s="34"/>
      <c r="H15" s="34"/>
      <c r="I15" s="34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1:19" x14ac:dyDescent="0.3">
      <c r="A16" s="55"/>
      <c r="B16" s="37"/>
      <c r="C16" s="38"/>
      <c r="D16" s="5">
        <v>17.874334335327148</v>
      </c>
      <c r="E16" s="38"/>
      <c r="F16" s="37"/>
      <c r="G16" s="35"/>
      <c r="H16" s="35"/>
      <c r="I16" s="34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1:19" x14ac:dyDescent="0.3">
      <c r="A17" s="30" t="s">
        <v>60</v>
      </c>
      <c r="B17" s="37"/>
      <c r="C17" s="33" t="s">
        <v>7</v>
      </c>
      <c r="D17" s="21">
        <v>16.901222229003906</v>
      </c>
      <c r="E17" s="36">
        <f>AVERAGE(D17:D19)</f>
        <v>17.03929837544759</v>
      </c>
      <c r="F17" s="37"/>
      <c r="G17" s="33">
        <f>F5-E17</f>
        <v>8.8142156600952148E-2</v>
      </c>
      <c r="H17" s="33">
        <f>2^G17</f>
        <v>1.0630004124192189</v>
      </c>
      <c r="I17" s="34"/>
      <c r="J17" s="48"/>
      <c r="K17" s="48"/>
      <c r="L17" s="48"/>
      <c r="M17" s="48"/>
      <c r="N17" s="48"/>
      <c r="O17" s="48"/>
      <c r="P17" s="48"/>
      <c r="Q17" s="48"/>
      <c r="R17" s="48"/>
      <c r="S17" s="49"/>
    </row>
    <row r="18" spans="1:19" x14ac:dyDescent="0.3">
      <c r="A18" s="31"/>
      <c r="B18" s="37"/>
      <c r="C18" s="34"/>
      <c r="D18" s="19">
        <v>17.079179763793945</v>
      </c>
      <c r="E18" s="37"/>
      <c r="F18" s="37"/>
      <c r="G18" s="34"/>
      <c r="H18" s="34"/>
      <c r="I18" s="34"/>
      <c r="J18" s="48"/>
      <c r="K18" s="48"/>
      <c r="L18" s="48"/>
      <c r="M18" s="48"/>
      <c r="N18" s="48"/>
      <c r="O18" s="48"/>
      <c r="P18" s="48"/>
      <c r="Q18" s="48"/>
      <c r="R18" s="48"/>
      <c r="S18" s="49"/>
    </row>
    <row r="19" spans="1:19" x14ac:dyDescent="0.3">
      <c r="A19" s="32"/>
      <c r="B19" s="37"/>
      <c r="C19" s="35"/>
      <c r="D19" s="20">
        <v>17.137493133544922</v>
      </c>
      <c r="E19" s="38"/>
      <c r="F19" s="37"/>
      <c r="G19" s="35"/>
      <c r="H19" s="35"/>
      <c r="I19" s="34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1:19" x14ac:dyDescent="0.3">
      <c r="A20" s="30" t="s">
        <v>61</v>
      </c>
      <c r="B20" s="37"/>
      <c r="C20" s="33" t="s">
        <v>7</v>
      </c>
      <c r="D20" s="21">
        <v>18.29632568359375</v>
      </c>
      <c r="E20" s="36">
        <f>AVERAGE(D20:D22)</f>
        <v>18.330326080322266</v>
      </c>
      <c r="F20" s="37"/>
      <c r="G20" s="33">
        <f>F5-E20</f>
        <v>-1.2028855482737235</v>
      </c>
      <c r="H20" s="33">
        <f>2^G20</f>
        <v>0.43440555342254999</v>
      </c>
      <c r="I20" s="34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1:19" x14ac:dyDescent="0.3">
      <c r="A21" s="31"/>
      <c r="B21" s="37"/>
      <c r="C21" s="34"/>
      <c r="D21" s="19">
        <v>18.336044311523438</v>
      </c>
      <c r="E21" s="37"/>
      <c r="F21" s="37"/>
      <c r="G21" s="34"/>
      <c r="H21" s="34"/>
      <c r="I21" s="34"/>
      <c r="J21" s="48"/>
      <c r="K21" s="48"/>
      <c r="L21" s="48"/>
      <c r="M21" s="48"/>
      <c r="N21" s="48"/>
      <c r="O21" s="48"/>
      <c r="P21" s="48"/>
      <c r="Q21" s="48"/>
      <c r="R21" s="48"/>
      <c r="S21" s="49"/>
    </row>
    <row r="22" spans="1:19" x14ac:dyDescent="0.3">
      <c r="A22" s="32"/>
      <c r="B22" s="37"/>
      <c r="C22" s="35"/>
      <c r="D22" s="20">
        <v>18.358608245849609</v>
      </c>
      <c r="E22" s="38"/>
      <c r="F22" s="37"/>
      <c r="G22" s="35"/>
      <c r="H22" s="35"/>
      <c r="I22" s="34"/>
      <c r="J22" s="48"/>
      <c r="K22" s="48"/>
      <c r="L22" s="48"/>
      <c r="M22" s="48"/>
      <c r="N22" s="48"/>
      <c r="O22" s="48"/>
      <c r="P22" s="48"/>
      <c r="Q22" s="48"/>
      <c r="R22" s="48"/>
      <c r="S22" s="49"/>
    </row>
    <row r="23" spans="1:19" x14ac:dyDescent="0.3">
      <c r="A23" s="31" t="s">
        <v>62</v>
      </c>
      <c r="B23" s="37"/>
      <c r="C23" s="34" t="s">
        <v>7</v>
      </c>
      <c r="D23" s="19">
        <v>15.874799728393555</v>
      </c>
      <c r="E23" s="36">
        <f>AVERAGE(D23:D25)</f>
        <v>15.930487950642904</v>
      </c>
      <c r="F23" s="37"/>
      <c r="G23" s="33">
        <f>F5-E23</f>
        <v>1.1969525814056379</v>
      </c>
      <c r="H23" s="36">
        <f>2^G23</f>
        <v>2.2925490185682795</v>
      </c>
      <c r="I23" s="34"/>
      <c r="J23" s="48"/>
      <c r="K23" s="48"/>
      <c r="L23" s="48"/>
      <c r="M23" s="48"/>
      <c r="N23" s="48"/>
      <c r="O23" s="48"/>
      <c r="P23" s="48"/>
      <c r="Q23" s="48"/>
      <c r="R23" s="48"/>
      <c r="S23" s="49"/>
    </row>
    <row r="24" spans="1:19" x14ac:dyDescent="0.3">
      <c r="A24" s="31"/>
      <c r="B24" s="37"/>
      <c r="C24" s="34"/>
      <c r="D24" s="19">
        <v>15.91313362121582</v>
      </c>
      <c r="E24" s="37"/>
      <c r="F24" s="37"/>
      <c r="G24" s="34"/>
      <c r="H24" s="37"/>
      <c r="I24" s="34"/>
      <c r="J24" s="48"/>
      <c r="K24" s="48"/>
      <c r="L24" s="48"/>
      <c r="M24" s="48"/>
      <c r="N24" s="48"/>
      <c r="O24" s="48"/>
      <c r="P24" s="48"/>
      <c r="Q24" s="48"/>
      <c r="R24" s="48"/>
      <c r="S24" s="49"/>
    </row>
    <row r="25" spans="1:19" x14ac:dyDescent="0.3">
      <c r="A25" s="31"/>
      <c r="B25" s="37"/>
      <c r="C25" s="34"/>
      <c r="D25" s="19">
        <v>16.003530502319336</v>
      </c>
      <c r="E25" s="38"/>
      <c r="F25" s="37"/>
      <c r="G25" s="35"/>
      <c r="H25" s="38"/>
      <c r="I25" s="34"/>
      <c r="J25" s="48"/>
      <c r="K25" s="48"/>
      <c r="L25" s="48"/>
      <c r="M25" s="48"/>
      <c r="N25" s="48"/>
      <c r="O25" s="48"/>
      <c r="P25" s="48"/>
      <c r="Q25" s="48"/>
      <c r="R25" s="48"/>
      <c r="S25" s="49"/>
    </row>
    <row r="26" spans="1:19" x14ac:dyDescent="0.3">
      <c r="A26" s="53" t="s">
        <v>69</v>
      </c>
      <c r="B26" s="37"/>
      <c r="C26" s="36" t="s">
        <v>7</v>
      </c>
      <c r="D26">
        <v>17.509729385375977</v>
      </c>
      <c r="E26" s="34">
        <f>AVERAGE(D26:D28)</f>
        <v>17.584821701049805</v>
      </c>
      <c r="F26" s="37"/>
      <c r="G26" s="34">
        <f>F5-E26</f>
        <v>-0.45738116900126258</v>
      </c>
      <c r="H26" s="34">
        <f>2^G26</f>
        <v>0.72830710826004408</v>
      </c>
      <c r="I26" s="34"/>
      <c r="J26" s="48"/>
      <c r="K26" s="48"/>
      <c r="L26" s="48"/>
      <c r="M26" s="48"/>
      <c r="N26" s="48"/>
      <c r="O26" s="48"/>
      <c r="P26" s="48"/>
      <c r="Q26" s="48"/>
      <c r="R26" s="48"/>
      <c r="S26" s="49"/>
    </row>
    <row r="27" spans="1:19" x14ac:dyDescent="0.3">
      <c r="A27" s="54"/>
      <c r="B27" s="37"/>
      <c r="C27" s="37"/>
      <c r="D27">
        <v>17.61082649230957</v>
      </c>
      <c r="E27" s="34"/>
      <c r="F27" s="37"/>
      <c r="G27" s="34"/>
      <c r="H27" s="34"/>
      <c r="I27" s="34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5" thickBot="1" x14ac:dyDescent="0.35">
      <c r="A28" s="54"/>
      <c r="B28" s="52"/>
      <c r="C28" s="37"/>
      <c r="D28" s="3">
        <v>17.633909225463867</v>
      </c>
      <c r="E28" s="34"/>
      <c r="F28" s="52"/>
      <c r="G28" s="34"/>
      <c r="H28" s="34"/>
      <c r="I28" s="34"/>
      <c r="J28" s="48"/>
      <c r="K28" s="48"/>
      <c r="L28" s="48"/>
      <c r="M28" s="48"/>
      <c r="N28" s="48"/>
      <c r="O28" s="48"/>
      <c r="P28" s="48"/>
      <c r="Q28" s="48"/>
      <c r="R28" s="48"/>
      <c r="S28" s="49"/>
    </row>
    <row r="29" spans="1:19" x14ac:dyDescent="0.3">
      <c r="A29" s="44" t="s">
        <v>57</v>
      </c>
      <c r="B29" s="41" t="s">
        <v>30</v>
      </c>
      <c r="C29" s="45" t="s">
        <v>39</v>
      </c>
      <c r="D29" s="18">
        <v>21.280168533325195</v>
      </c>
      <c r="E29" s="41">
        <f>AVERAGE(D29:D31)</f>
        <v>21.286511739095051</v>
      </c>
      <c r="F29" s="45">
        <f>AVERAGE(E29:E40)</f>
        <v>21.408190091451008</v>
      </c>
      <c r="G29" s="41">
        <f>F29-E29</f>
        <v>0.12167835235595703</v>
      </c>
      <c r="H29" s="41">
        <f>2^G29</f>
        <v>1.0879998459794238</v>
      </c>
      <c r="I29" s="45">
        <f>H5</f>
        <v>1.8288367514524222</v>
      </c>
      <c r="J29" s="41">
        <f>H29/I29</f>
        <v>0.59491359472919503</v>
      </c>
      <c r="K29" s="41">
        <f>LOG(J29,2)</f>
        <v>-0.74924794832865127</v>
      </c>
      <c r="L29" s="41">
        <f>GEOMEAN(J29:J40)</f>
        <v>1</v>
      </c>
      <c r="M29" s="41">
        <f>LOG(L29,2)</f>
        <v>0</v>
      </c>
      <c r="N29" s="41">
        <f>_xlfn.STDEV.P(K29:K40)</f>
        <v>0.69144209093878395</v>
      </c>
      <c r="O29" s="41">
        <f>N29/SQRT(4)</f>
        <v>0.34572104546939197</v>
      </c>
      <c r="P29" s="41">
        <f>2^(M29-O29)</f>
        <v>0.78691458573102802</v>
      </c>
      <c r="Q29" s="41">
        <f>2^(M29+O29)</f>
        <v>1.2707859507662065</v>
      </c>
      <c r="R29" s="41">
        <f>L29-P29</f>
        <v>0.21308541426897198</v>
      </c>
      <c r="S29" s="42">
        <f>Q29-L29</f>
        <v>0.27078595076620648</v>
      </c>
    </row>
    <row r="30" spans="1:19" x14ac:dyDescent="0.3">
      <c r="A30" s="31"/>
      <c r="B30" s="34"/>
      <c r="C30" s="37"/>
      <c r="D30" s="19">
        <v>21.255588531494141</v>
      </c>
      <c r="E30" s="34"/>
      <c r="F30" s="37"/>
      <c r="G30" s="34"/>
      <c r="H30" s="34"/>
      <c r="I30" s="37"/>
      <c r="J30" s="34"/>
      <c r="K30" s="34"/>
      <c r="L30" s="34"/>
      <c r="M30" s="34"/>
      <c r="N30" s="34"/>
      <c r="O30" s="34"/>
      <c r="P30" s="34"/>
      <c r="Q30" s="34"/>
      <c r="R30" s="34"/>
      <c r="S30" s="28"/>
    </row>
    <row r="31" spans="1:19" x14ac:dyDescent="0.3">
      <c r="A31" s="32"/>
      <c r="B31" s="34"/>
      <c r="C31" s="38"/>
      <c r="D31" s="20">
        <v>21.32377815246582</v>
      </c>
      <c r="E31" s="35"/>
      <c r="F31" s="37"/>
      <c r="G31" s="35"/>
      <c r="H31" s="35"/>
      <c r="I31" s="38"/>
      <c r="J31" s="35"/>
      <c r="K31" s="35"/>
      <c r="L31" s="34"/>
      <c r="M31" s="34"/>
      <c r="N31" s="34"/>
      <c r="O31" s="34"/>
      <c r="P31" s="34"/>
      <c r="Q31" s="34"/>
      <c r="R31" s="34"/>
      <c r="S31" s="28"/>
    </row>
    <row r="32" spans="1:19" x14ac:dyDescent="0.3">
      <c r="A32" s="30" t="s">
        <v>58</v>
      </c>
      <c r="B32" s="34"/>
      <c r="C32" s="36" t="s">
        <v>39</v>
      </c>
      <c r="D32" s="21">
        <v>22.436172485351563</v>
      </c>
      <c r="E32" s="34">
        <f>AVERAGE(D32:D34)</f>
        <v>22.459621429443359</v>
      </c>
      <c r="F32" s="37"/>
      <c r="G32" s="33">
        <f>F29-E32</f>
        <v>-1.0514313379923514</v>
      </c>
      <c r="H32" s="33">
        <f>2^G32</f>
        <v>0.48248923589311055</v>
      </c>
      <c r="I32" s="36">
        <f>H8</f>
        <v>0.30982679716165779</v>
      </c>
      <c r="J32" s="33">
        <f>H32/I32</f>
        <v>1.5572869755399594</v>
      </c>
      <c r="K32" s="33">
        <f>LOG(J32,2)</f>
        <v>0.63903482755025109</v>
      </c>
      <c r="L32" s="34"/>
      <c r="M32" s="34"/>
      <c r="N32" s="34"/>
      <c r="O32" s="34"/>
      <c r="P32" s="34"/>
      <c r="Q32" s="34"/>
      <c r="R32" s="34"/>
      <c r="S32" s="28"/>
    </row>
    <row r="33" spans="1:19" x14ac:dyDescent="0.3">
      <c r="A33" s="31"/>
      <c r="B33" s="34"/>
      <c r="C33" s="37"/>
      <c r="D33" s="19">
        <v>22.396709442138672</v>
      </c>
      <c r="E33" s="34"/>
      <c r="F33" s="37"/>
      <c r="G33" s="34"/>
      <c r="H33" s="34"/>
      <c r="I33" s="37"/>
      <c r="J33" s="34"/>
      <c r="K33" s="34"/>
      <c r="L33" s="34"/>
      <c r="M33" s="34"/>
      <c r="N33" s="34"/>
      <c r="O33" s="34"/>
      <c r="P33" s="34"/>
      <c r="Q33" s="34"/>
      <c r="R33" s="34"/>
      <c r="S33" s="28"/>
    </row>
    <row r="34" spans="1:19" x14ac:dyDescent="0.3">
      <c r="A34" s="32"/>
      <c r="B34" s="34"/>
      <c r="C34" s="38"/>
      <c r="D34" s="20">
        <v>22.545982360839844</v>
      </c>
      <c r="E34" s="35"/>
      <c r="F34" s="37"/>
      <c r="G34" s="35"/>
      <c r="H34" s="35"/>
      <c r="I34" s="38"/>
      <c r="J34" s="35"/>
      <c r="K34" s="35"/>
      <c r="L34" s="34"/>
      <c r="M34" s="34"/>
      <c r="N34" s="34"/>
      <c r="O34" s="34"/>
      <c r="P34" s="34"/>
      <c r="Q34" s="34"/>
      <c r="R34" s="34"/>
      <c r="S34" s="28"/>
    </row>
    <row r="35" spans="1:19" x14ac:dyDescent="0.3">
      <c r="A35" s="30" t="s">
        <v>59</v>
      </c>
      <c r="B35" s="34"/>
      <c r="C35" s="37" t="s">
        <v>39</v>
      </c>
      <c r="D35" s="21">
        <v>20.388872146606445</v>
      </c>
      <c r="E35" s="33">
        <f>AVERAGE(D35:D37)</f>
        <v>20.492726008097332</v>
      </c>
      <c r="F35" s="37"/>
      <c r="G35" s="33">
        <f>F29-E35</f>
        <v>0.91546408335367602</v>
      </c>
      <c r="H35" s="33">
        <f>2^G35</f>
        <v>1.8861757156196308</v>
      </c>
      <c r="I35" s="36">
        <f>H11</f>
        <v>2.9173659554015559</v>
      </c>
      <c r="J35" s="33">
        <f>H35/I35</f>
        <v>0.64653380633558921</v>
      </c>
      <c r="K35" s="33">
        <f>LOG(J35,2)</f>
        <v>-0.62920228640238574</v>
      </c>
      <c r="L35" s="34"/>
      <c r="M35" s="34"/>
      <c r="N35" s="34"/>
      <c r="O35" s="34"/>
      <c r="P35" s="34"/>
      <c r="Q35" s="34"/>
      <c r="R35" s="34"/>
      <c r="S35" s="28"/>
    </row>
    <row r="36" spans="1:19" x14ac:dyDescent="0.3">
      <c r="A36" s="31"/>
      <c r="B36" s="34"/>
      <c r="C36" s="37"/>
      <c r="D36" s="19">
        <v>20.579259872436523</v>
      </c>
      <c r="E36" s="34"/>
      <c r="F36" s="37"/>
      <c r="G36" s="34"/>
      <c r="H36" s="34"/>
      <c r="I36" s="37"/>
      <c r="J36" s="34"/>
      <c r="K36" s="34"/>
      <c r="L36" s="34"/>
      <c r="M36" s="34"/>
      <c r="N36" s="34"/>
      <c r="O36" s="34"/>
      <c r="P36" s="34"/>
      <c r="Q36" s="34"/>
      <c r="R36" s="34"/>
      <c r="S36" s="28"/>
    </row>
    <row r="37" spans="1:19" x14ac:dyDescent="0.3">
      <c r="A37" s="32"/>
      <c r="B37" s="34"/>
      <c r="C37" s="38"/>
      <c r="D37" s="20">
        <v>20.510046005249023</v>
      </c>
      <c r="E37" s="35"/>
      <c r="F37" s="37"/>
      <c r="G37" s="35"/>
      <c r="H37" s="35"/>
      <c r="I37" s="38"/>
      <c r="J37" s="35"/>
      <c r="K37" s="35"/>
      <c r="L37" s="34"/>
      <c r="M37" s="34"/>
      <c r="N37" s="34"/>
      <c r="O37" s="34"/>
      <c r="P37" s="34"/>
      <c r="Q37" s="34"/>
      <c r="R37" s="34"/>
      <c r="S37" s="28"/>
    </row>
    <row r="38" spans="1:19" x14ac:dyDescent="0.3">
      <c r="A38" s="30" t="s">
        <v>68</v>
      </c>
      <c r="B38" s="34"/>
      <c r="C38" s="36" t="s">
        <v>39</v>
      </c>
      <c r="D38" s="19">
        <v>21.352254867553711</v>
      </c>
      <c r="E38" s="33">
        <f>AVERAGE(D38:D40)</f>
        <v>21.393901189168293</v>
      </c>
      <c r="F38" s="37"/>
      <c r="G38" s="33">
        <f>F29-E38</f>
        <v>1.4288902282714844E-2</v>
      </c>
      <c r="H38" s="33">
        <f>2^G38</f>
        <v>1.0099535223615905</v>
      </c>
      <c r="I38" s="36">
        <f>H14</f>
        <v>0.60494399685399236</v>
      </c>
      <c r="J38" s="33">
        <f>H38/I38</f>
        <v>1.6694992058997986</v>
      </c>
      <c r="K38" s="33">
        <f>LOG(J38,2)</f>
        <v>0.73941540718078613</v>
      </c>
      <c r="L38" s="34"/>
      <c r="M38" s="34"/>
      <c r="N38" s="34"/>
      <c r="O38" s="34"/>
      <c r="P38" s="34"/>
      <c r="Q38" s="34"/>
      <c r="R38" s="34"/>
      <c r="S38" s="28"/>
    </row>
    <row r="39" spans="1:19" x14ac:dyDescent="0.3">
      <c r="A39" s="31"/>
      <c r="B39" s="34"/>
      <c r="C39" s="37"/>
      <c r="D39" s="19">
        <v>21.3834228515625</v>
      </c>
      <c r="E39" s="34"/>
      <c r="F39" s="37"/>
      <c r="G39" s="34"/>
      <c r="H39" s="34"/>
      <c r="I39" s="37"/>
      <c r="J39" s="34"/>
      <c r="K39" s="34"/>
      <c r="L39" s="34"/>
      <c r="M39" s="34"/>
      <c r="N39" s="34"/>
      <c r="O39" s="34"/>
      <c r="P39" s="34"/>
      <c r="Q39" s="34"/>
      <c r="R39" s="34"/>
      <c r="S39" s="28"/>
    </row>
    <row r="40" spans="1:19" x14ac:dyDescent="0.3">
      <c r="A40" s="32"/>
      <c r="B40" s="34"/>
      <c r="C40" s="38"/>
      <c r="D40" s="20">
        <v>21.446025848388672</v>
      </c>
      <c r="E40" s="35"/>
      <c r="F40" s="37"/>
      <c r="G40" s="35"/>
      <c r="H40" s="35"/>
      <c r="I40" s="38"/>
      <c r="J40" s="35"/>
      <c r="K40" s="35"/>
      <c r="L40" s="35"/>
      <c r="M40" s="35"/>
      <c r="N40" s="35"/>
      <c r="O40" s="35"/>
      <c r="P40" s="35"/>
      <c r="Q40" s="35"/>
      <c r="R40" s="35"/>
      <c r="S40" s="43"/>
    </row>
    <row r="41" spans="1:19" x14ac:dyDescent="0.3">
      <c r="A41" s="30" t="s">
        <v>60</v>
      </c>
      <c r="B41" s="34"/>
      <c r="C41" s="36" t="s">
        <v>39</v>
      </c>
      <c r="D41" s="21">
        <v>23.881719589233398</v>
      </c>
      <c r="E41" s="33">
        <f>AVERAGE(D41:D43)</f>
        <v>23.990449905395508</v>
      </c>
      <c r="F41" s="37"/>
      <c r="G41" s="33">
        <f>F29-E41</f>
        <v>-2.5822598139444999</v>
      </c>
      <c r="H41" s="33">
        <f>2^G41</f>
        <v>0.16697918592562669</v>
      </c>
      <c r="I41" s="36">
        <f>H17</f>
        <v>1.0630004124192189</v>
      </c>
      <c r="J41" s="33">
        <f>H41/I41</f>
        <v>0.15708289853397964</v>
      </c>
      <c r="K41" s="33">
        <f>LOG(J41,2)</f>
        <v>-2.670401970545452</v>
      </c>
      <c r="L41" s="34">
        <f>GEOMEAN(J41:J52)</f>
        <v>0.27047016451454592</v>
      </c>
      <c r="M41" s="34">
        <f>LOG(L41,2)</f>
        <v>-1.8864586353302004</v>
      </c>
      <c r="N41" s="34">
        <f>_xlfn.STDEV.P(K41:K52)</f>
        <v>1.0897669550469893</v>
      </c>
      <c r="O41" s="34">
        <f>N41/SQRT(4)</f>
        <v>0.54488347752349464</v>
      </c>
      <c r="P41" s="34">
        <f>2^(M41-O41)</f>
        <v>0.18539289845375054</v>
      </c>
      <c r="Q41" s="34">
        <f>2^(M41+O41)</f>
        <v>0.3945896013421199</v>
      </c>
      <c r="R41" s="34">
        <f>L41-P41</f>
        <v>8.5077266060795381E-2</v>
      </c>
      <c r="S41" s="28">
        <f>Q41-L41</f>
        <v>0.12411943682757398</v>
      </c>
    </row>
    <row r="42" spans="1:19" x14ac:dyDescent="0.3">
      <c r="A42" s="31"/>
      <c r="B42" s="34"/>
      <c r="C42" s="37"/>
      <c r="D42" s="19">
        <v>23.781497955322266</v>
      </c>
      <c r="E42" s="34"/>
      <c r="F42" s="37"/>
      <c r="G42" s="34"/>
      <c r="H42" s="34"/>
      <c r="I42" s="37"/>
      <c r="J42" s="34"/>
      <c r="K42" s="34"/>
      <c r="L42" s="34"/>
      <c r="M42" s="34"/>
      <c r="N42" s="34"/>
      <c r="O42" s="34"/>
      <c r="P42" s="34"/>
      <c r="Q42" s="34"/>
      <c r="R42" s="34"/>
      <c r="S42" s="28"/>
    </row>
    <row r="43" spans="1:19" x14ac:dyDescent="0.3">
      <c r="A43" s="32"/>
      <c r="B43" s="34"/>
      <c r="C43" s="38"/>
      <c r="D43" s="20">
        <v>24.308132171630859</v>
      </c>
      <c r="E43" s="35"/>
      <c r="F43" s="37"/>
      <c r="G43" s="35"/>
      <c r="H43" s="35"/>
      <c r="I43" s="38"/>
      <c r="J43" s="35"/>
      <c r="K43" s="35"/>
      <c r="L43" s="34"/>
      <c r="M43" s="34"/>
      <c r="N43" s="34"/>
      <c r="O43" s="34"/>
      <c r="P43" s="34"/>
      <c r="Q43" s="34"/>
      <c r="R43" s="34"/>
      <c r="S43" s="28"/>
    </row>
    <row r="44" spans="1:19" x14ac:dyDescent="0.3">
      <c r="A44" s="30" t="s">
        <v>61</v>
      </c>
      <c r="B44" s="34"/>
      <c r="C44" s="36" t="s">
        <v>39</v>
      </c>
      <c r="D44" s="21">
        <v>23.463573455810547</v>
      </c>
      <c r="E44" s="33">
        <f>AVERAGE(D44:D46)</f>
        <v>23.505654017130535</v>
      </c>
      <c r="F44" s="37"/>
      <c r="G44" s="33">
        <f>F29-E44</f>
        <v>-2.0974639256795271</v>
      </c>
      <c r="H44" s="33">
        <f>2^G44</f>
        <v>0.23366864681422114</v>
      </c>
      <c r="I44" s="36">
        <f>H20</f>
        <v>0.43440555342254999</v>
      </c>
      <c r="J44" s="33">
        <f>H44/I44</f>
        <v>0.53790437293726223</v>
      </c>
      <c r="K44" s="33">
        <f>LOG(J44,2)</f>
        <v>-0.89457837740580382</v>
      </c>
      <c r="L44" s="34"/>
      <c r="M44" s="34"/>
      <c r="N44" s="34"/>
      <c r="O44" s="34"/>
      <c r="P44" s="34"/>
      <c r="Q44" s="34"/>
      <c r="R44" s="34"/>
      <c r="S44" s="28"/>
    </row>
    <row r="45" spans="1:19" x14ac:dyDescent="0.3">
      <c r="A45" s="31"/>
      <c r="B45" s="34"/>
      <c r="C45" s="37"/>
      <c r="D45" s="19">
        <v>23.493146896362305</v>
      </c>
      <c r="E45" s="34"/>
      <c r="F45" s="37"/>
      <c r="G45" s="34"/>
      <c r="H45" s="34"/>
      <c r="I45" s="37"/>
      <c r="J45" s="34"/>
      <c r="K45" s="34"/>
      <c r="L45" s="34"/>
      <c r="M45" s="34"/>
      <c r="N45" s="34"/>
      <c r="O45" s="34"/>
      <c r="P45" s="34"/>
      <c r="Q45" s="34"/>
      <c r="R45" s="34"/>
      <c r="S45" s="28"/>
    </row>
    <row r="46" spans="1:19" x14ac:dyDescent="0.3">
      <c r="A46" s="32"/>
      <c r="B46" s="34"/>
      <c r="C46" s="38"/>
      <c r="D46" s="20">
        <v>23.56024169921875</v>
      </c>
      <c r="E46" s="35"/>
      <c r="F46" s="37"/>
      <c r="G46" s="35"/>
      <c r="H46" s="35"/>
      <c r="I46" s="38"/>
      <c r="J46" s="35"/>
      <c r="K46" s="35"/>
      <c r="L46" s="34"/>
      <c r="M46" s="34"/>
      <c r="N46" s="34"/>
      <c r="O46" s="34"/>
      <c r="P46" s="34"/>
      <c r="Q46" s="34"/>
      <c r="R46" s="34"/>
      <c r="S46" s="28"/>
    </row>
    <row r="47" spans="1:19" x14ac:dyDescent="0.3">
      <c r="A47" s="31" t="s">
        <v>62</v>
      </c>
      <c r="B47" s="34"/>
      <c r="C47" s="36" t="s">
        <v>39</v>
      </c>
      <c r="D47" s="21">
        <v>23.478000640869141</v>
      </c>
      <c r="E47" s="36">
        <f>AVERAGE(D47:D49)</f>
        <v>23.452735265096027</v>
      </c>
      <c r="F47" s="37"/>
      <c r="G47" s="33">
        <f>F29-E47</f>
        <v>-2.0445451736450195</v>
      </c>
      <c r="H47" s="33">
        <f>2^G47</f>
        <v>0.24239886124322613</v>
      </c>
      <c r="I47" s="36">
        <f>H23</f>
        <v>2.2925490185682795</v>
      </c>
      <c r="J47" s="33">
        <f>H47/I47</f>
        <v>0.10573333842807284</v>
      </c>
      <c r="K47" s="36">
        <f>LOG(J47,2)</f>
        <v>-3.241497755050657</v>
      </c>
      <c r="L47" s="34"/>
      <c r="M47" s="34"/>
      <c r="N47" s="34"/>
      <c r="O47" s="34"/>
      <c r="P47" s="34"/>
      <c r="Q47" s="34"/>
      <c r="R47" s="34"/>
      <c r="S47" s="28"/>
    </row>
    <row r="48" spans="1:19" x14ac:dyDescent="0.3">
      <c r="A48" s="31"/>
      <c r="B48" s="34"/>
      <c r="C48" s="37"/>
      <c r="D48" s="19">
        <v>23.41545295715332</v>
      </c>
      <c r="E48" s="37"/>
      <c r="F48" s="37"/>
      <c r="G48" s="34"/>
      <c r="H48" s="34"/>
      <c r="I48" s="37"/>
      <c r="J48" s="34"/>
      <c r="K48" s="37"/>
      <c r="L48" s="34"/>
      <c r="M48" s="34"/>
      <c r="N48" s="34"/>
      <c r="O48" s="34"/>
      <c r="P48" s="34"/>
      <c r="Q48" s="34"/>
      <c r="R48" s="34"/>
      <c r="S48" s="28"/>
    </row>
    <row r="49" spans="1:19" x14ac:dyDescent="0.3">
      <c r="A49" s="31"/>
      <c r="B49" s="34"/>
      <c r="C49" s="38"/>
      <c r="D49" s="20">
        <v>23.464752197265625</v>
      </c>
      <c r="E49" s="38"/>
      <c r="F49" s="37"/>
      <c r="G49" s="35"/>
      <c r="H49" s="35"/>
      <c r="I49" s="38"/>
      <c r="J49" s="35"/>
      <c r="K49" s="38"/>
      <c r="L49" s="34"/>
      <c r="M49" s="34"/>
      <c r="N49" s="34"/>
      <c r="O49" s="34"/>
      <c r="P49" s="34"/>
      <c r="Q49" s="34"/>
      <c r="R49" s="34"/>
      <c r="S49" s="28"/>
    </row>
    <row r="50" spans="1:19" x14ac:dyDescent="0.3">
      <c r="A50" s="31" t="s">
        <v>67</v>
      </c>
      <c r="B50" s="34"/>
      <c r="C50" s="37" t="s">
        <v>39</v>
      </c>
      <c r="D50" s="19">
        <v>22.5279541015625</v>
      </c>
      <c r="E50" s="34">
        <f>AVERAGE(D50:D52)</f>
        <v>22.60492769877116</v>
      </c>
      <c r="F50" s="37"/>
      <c r="G50" s="34">
        <f>F29-E50</f>
        <v>-1.1967376073201521</v>
      </c>
      <c r="H50" s="34">
        <f>2^G50</f>
        <v>0.43626069134530265</v>
      </c>
      <c r="I50" s="37">
        <f>H26</f>
        <v>0.72830710826004408</v>
      </c>
      <c r="J50" s="34">
        <f>H50/I50</f>
        <v>0.59900649931530614</v>
      </c>
      <c r="K50" s="34">
        <f>LOG(J50,2)</f>
        <v>-0.73935643831888953</v>
      </c>
      <c r="L50" s="34"/>
      <c r="M50" s="34"/>
      <c r="N50" s="34"/>
      <c r="O50" s="34"/>
      <c r="P50" s="34"/>
      <c r="Q50" s="34"/>
      <c r="R50" s="34"/>
      <c r="S50" s="28"/>
    </row>
    <row r="51" spans="1:19" x14ac:dyDescent="0.3">
      <c r="A51" s="31"/>
      <c r="B51" s="34"/>
      <c r="C51" s="37"/>
      <c r="D51" s="19">
        <v>22.601037979125977</v>
      </c>
      <c r="E51" s="34"/>
      <c r="F51" s="37"/>
      <c r="G51" s="34"/>
      <c r="H51" s="34"/>
      <c r="I51" s="37"/>
      <c r="J51" s="34"/>
      <c r="K51" s="34"/>
      <c r="L51" s="34"/>
      <c r="M51" s="34"/>
      <c r="N51" s="34"/>
      <c r="O51" s="34"/>
      <c r="P51" s="34"/>
      <c r="Q51" s="34"/>
      <c r="R51" s="34"/>
      <c r="S51" s="28"/>
    </row>
    <row r="52" spans="1:19" ht="15" thickBot="1" x14ac:dyDescent="0.35">
      <c r="A52" s="40"/>
      <c r="B52" s="39"/>
      <c r="C52" s="52"/>
      <c r="D52" s="22">
        <v>22.685791015625</v>
      </c>
      <c r="E52" s="39"/>
      <c r="F52" s="52"/>
      <c r="G52" s="39"/>
      <c r="H52" s="39"/>
      <c r="I52" s="52"/>
      <c r="J52" s="39"/>
      <c r="K52" s="39"/>
      <c r="L52" s="39"/>
      <c r="M52" s="39"/>
      <c r="N52" s="39"/>
      <c r="O52" s="39"/>
      <c r="P52" s="39"/>
      <c r="Q52" s="39"/>
      <c r="R52" s="39"/>
      <c r="S52" s="29"/>
    </row>
  </sheetData>
  <mergeCells count="125">
    <mergeCell ref="R29:R40"/>
    <mergeCell ref="S29:S40"/>
    <mergeCell ref="R41:R52"/>
    <mergeCell ref="S41:S52"/>
    <mergeCell ref="J50:J52"/>
    <mergeCell ref="K38:K40"/>
    <mergeCell ref="K50:K52"/>
    <mergeCell ref="L29:L40"/>
    <mergeCell ref="M29:M40"/>
    <mergeCell ref="L41:L52"/>
    <mergeCell ref="M41:M52"/>
    <mergeCell ref="G38:G40"/>
    <mergeCell ref="G50:G52"/>
    <mergeCell ref="H38:H40"/>
    <mergeCell ref="H50:H52"/>
    <mergeCell ref="A26:A28"/>
    <mergeCell ref="C26:C28"/>
    <mergeCell ref="C14:C16"/>
    <mergeCell ref="A50:A52"/>
    <mergeCell ref="A38:A40"/>
    <mergeCell ref="A47:A49"/>
    <mergeCell ref="A44:A46"/>
    <mergeCell ref="A41:A43"/>
    <mergeCell ref="C41:C43"/>
    <mergeCell ref="E41:E43"/>
    <mergeCell ref="G41:G43"/>
    <mergeCell ref="H41:H43"/>
    <mergeCell ref="A35:A37"/>
    <mergeCell ref="C35:C37"/>
    <mergeCell ref="E35:E37"/>
    <mergeCell ref="G35:G37"/>
    <mergeCell ref="H35:H37"/>
    <mergeCell ref="H29:H31"/>
    <mergeCell ref="H32:H34"/>
    <mergeCell ref="I5:S28"/>
    <mergeCell ref="B5:B28"/>
    <mergeCell ref="B29:B52"/>
    <mergeCell ref="E14:E16"/>
    <mergeCell ref="E26:E28"/>
    <mergeCell ref="E38:E40"/>
    <mergeCell ref="E50:E52"/>
    <mergeCell ref="J47:J49"/>
    <mergeCell ref="K47:K49"/>
    <mergeCell ref="C38:C40"/>
    <mergeCell ref="C50:C52"/>
    <mergeCell ref="F29:F52"/>
    <mergeCell ref="I38:I40"/>
    <mergeCell ref="I50:I52"/>
    <mergeCell ref="J38:J40"/>
    <mergeCell ref="C47:C49"/>
    <mergeCell ref="E47:E49"/>
    <mergeCell ref="G47:G49"/>
    <mergeCell ref="H47:H49"/>
    <mergeCell ref="I47:I49"/>
    <mergeCell ref="C44:C46"/>
    <mergeCell ref="E44:E46"/>
    <mergeCell ref="G44:G46"/>
    <mergeCell ref="H44:H46"/>
    <mergeCell ref="I44:I46"/>
    <mergeCell ref="J44:J46"/>
    <mergeCell ref="K44:K46"/>
    <mergeCell ref="N41:N52"/>
    <mergeCell ref="O41:O52"/>
    <mergeCell ref="P41:P52"/>
    <mergeCell ref="Q41:Q52"/>
    <mergeCell ref="J35:J37"/>
    <mergeCell ref="K35:K37"/>
    <mergeCell ref="I41:I43"/>
    <mergeCell ref="J41:J43"/>
    <mergeCell ref="K41:K43"/>
    <mergeCell ref="I35:I37"/>
    <mergeCell ref="N29:N40"/>
    <mergeCell ref="O29:O40"/>
    <mergeCell ref="P29:P40"/>
    <mergeCell ref="Q29:Q40"/>
    <mergeCell ref="I29:I31"/>
    <mergeCell ref="J29:J31"/>
    <mergeCell ref="K29:K31"/>
    <mergeCell ref="I32:I34"/>
    <mergeCell ref="J32:J34"/>
    <mergeCell ref="K32:K34"/>
    <mergeCell ref="A29:A31"/>
    <mergeCell ref="C29:C31"/>
    <mergeCell ref="E29:E31"/>
    <mergeCell ref="G29:G31"/>
    <mergeCell ref="A32:A34"/>
    <mergeCell ref="C32:C34"/>
    <mergeCell ref="E32:E34"/>
    <mergeCell ref="G32:G34"/>
    <mergeCell ref="H20:H22"/>
    <mergeCell ref="A23:A25"/>
    <mergeCell ref="C23:C25"/>
    <mergeCell ref="E23:E25"/>
    <mergeCell ref="G23:G25"/>
    <mergeCell ref="H23:H25"/>
    <mergeCell ref="F5:F28"/>
    <mergeCell ref="G14:G16"/>
    <mergeCell ref="H14:H16"/>
    <mergeCell ref="H11:H13"/>
    <mergeCell ref="A17:A19"/>
    <mergeCell ref="C17:C19"/>
    <mergeCell ref="E17:E19"/>
    <mergeCell ref="G17:G19"/>
    <mergeCell ref="H17:H19"/>
    <mergeCell ref="A14:A16"/>
    <mergeCell ref="H5:H7"/>
    <mergeCell ref="A8:A10"/>
    <mergeCell ref="C8:C10"/>
    <mergeCell ref="E8:E10"/>
    <mergeCell ref="G8:G10"/>
    <mergeCell ref="H8:H10"/>
    <mergeCell ref="A11:A13"/>
    <mergeCell ref="G26:G28"/>
    <mergeCell ref="C11:C13"/>
    <mergeCell ref="E11:E13"/>
    <mergeCell ref="A5:A7"/>
    <mergeCell ref="C5:C7"/>
    <mergeCell ref="E5:E7"/>
    <mergeCell ref="G5:G7"/>
    <mergeCell ref="G11:G13"/>
    <mergeCell ref="A20:A22"/>
    <mergeCell ref="C20:C22"/>
    <mergeCell ref="E20:E22"/>
    <mergeCell ref="G20:G22"/>
    <mergeCell ref="H26:H2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6311A-1832-47AA-AD91-E91109B77830}">
  <dimension ref="A2:S78"/>
  <sheetViews>
    <sheetView zoomScale="60" zoomScaleNormal="60" workbookViewId="0">
      <selection activeCell="X13" sqref="X13"/>
    </sheetView>
  </sheetViews>
  <sheetFormatPr defaultRowHeight="14.4" x14ac:dyDescent="0.3"/>
  <sheetData>
    <row r="2" spans="1:19" x14ac:dyDescent="0.3">
      <c r="A2" t="s">
        <v>70</v>
      </c>
    </row>
    <row r="3" spans="1:19" ht="15" thickBot="1" x14ac:dyDescent="0.35"/>
    <row r="4" spans="1:19" ht="15" thickBot="1" x14ac:dyDescent="0.35">
      <c r="A4" s="4" t="s">
        <v>25</v>
      </c>
      <c r="B4" s="6" t="s">
        <v>28</v>
      </c>
      <c r="C4" s="6" t="s">
        <v>24</v>
      </c>
      <c r="D4" s="6" t="s">
        <v>23</v>
      </c>
      <c r="E4" s="6" t="s">
        <v>22</v>
      </c>
      <c r="F4" s="6" t="s">
        <v>21</v>
      </c>
      <c r="G4" s="6" t="s">
        <v>20</v>
      </c>
      <c r="H4" s="6" t="s">
        <v>19</v>
      </c>
      <c r="I4" s="6" t="s">
        <v>18</v>
      </c>
      <c r="J4" s="6" t="s">
        <v>17</v>
      </c>
      <c r="K4" s="13" t="s">
        <v>16</v>
      </c>
      <c r="L4" s="13" t="s">
        <v>15</v>
      </c>
      <c r="M4" s="13" t="s">
        <v>14</v>
      </c>
      <c r="N4" s="13" t="s">
        <v>13</v>
      </c>
      <c r="O4" s="13" t="s">
        <v>12</v>
      </c>
      <c r="P4" s="13" t="s">
        <v>11</v>
      </c>
      <c r="Q4" s="13" t="s">
        <v>10</v>
      </c>
      <c r="R4" s="13" t="s">
        <v>9</v>
      </c>
      <c r="S4" s="12" t="s">
        <v>8</v>
      </c>
    </row>
    <row r="5" spans="1:19" x14ac:dyDescent="0.3">
      <c r="A5" s="44" t="s">
        <v>6</v>
      </c>
      <c r="B5" s="41" t="s">
        <v>56</v>
      </c>
      <c r="C5" s="41" t="s">
        <v>7</v>
      </c>
      <c r="D5" s="18">
        <v>14.500716209411621</v>
      </c>
      <c r="E5" s="45">
        <f>AVERAGE(D5:D7)</f>
        <v>14.490758577982584</v>
      </c>
      <c r="F5" s="41">
        <f>AVERAGE(E5:E11)</f>
        <v>15.41056325700548</v>
      </c>
      <c r="G5" s="41">
        <f>F5-E5</f>
        <v>0.91980467902289575</v>
      </c>
      <c r="H5" s="41">
        <f>2^G5</f>
        <v>1.8918591445207229</v>
      </c>
      <c r="I5" s="41"/>
      <c r="J5" s="46"/>
      <c r="K5" s="46"/>
      <c r="L5" s="46"/>
      <c r="M5" s="46"/>
      <c r="N5" s="46"/>
      <c r="O5" s="46"/>
      <c r="P5" s="46"/>
      <c r="Q5" s="46"/>
      <c r="R5" s="46"/>
      <c r="S5" s="47"/>
    </row>
    <row r="6" spans="1:19" x14ac:dyDescent="0.3">
      <c r="A6" s="31"/>
      <c r="B6" s="34"/>
      <c r="C6" s="34"/>
      <c r="D6" s="19">
        <v>14.512080192565918</v>
      </c>
      <c r="E6" s="37"/>
      <c r="F6" s="34"/>
      <c r="G6" s="34"/>
      <c r="H6" s="34"/>
      <c r="I6" s="34"/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x14ac:dyDescent="0.3">
      <c r="A7" s="32"/>
      <c r="B7" s="34"/>
      <c r="C7" s="35"/>
      <c r="D7" s="20">
        <v>14.459479331970215</v>
      </c>
      <c r="E7" s="38"/>
      <c r="F7" s="34"/>
      <c r="G7" s="35"/>
      <c r="H7" s="35"/>
      <c r="I7" s="34"/>
      <c r="J7" s="48"/>
      <c r="K7" s="48"/>
      <c r="L7" s="48"/>
      <c r="M7" s="48"/>
      <c r="N7" s="48"/>
      <c r="O7" s="48"/>
      <c r="P7" s="48"/>
      <c r="Q7" s="48"/>
      <c r="R7" s="48"/>
      <c r="S7" s="49"/>
    </row>
    <row r="8" spans="1:19" x14ac:dyDescent="0.3">
      <c r="A8" s="30" t="s">
        <v>5</v>
      </c>
      <c r="B8" s="34"/>
      <c r="C8" s="33" t="s">
        <v>7</v>
      </c>
      <c r="D8" s="21">
        <v>16.303125381469727</v>
      </c>
      <c r="E8" s="37">
        <f>AVERAGE(D8:D10)</f>
        <v>16.397532145182293</v>
      </c>
      <c r="F8" s="34"/>
      <c r="G8" s="33">
        <f>F5-E8</f>
        <v>-0.98696888817681305</v>
      </c>
      <c r="H8" s="33">
        <f>2^G8</f>
        <v>0.50453669717548921</v>
      </c>
      <c r="I8" s="34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x14ac:dyDescent="0.3">
      <c r="A9" s="31"/>
      <c r="B9" s="34"/>
      <c r="C9" s="34"/>
      <c r="D9" s="19">
        <v>16.406513214111328</v>
      </c>
      <c r="E9" s="37"/>
      <c r="F9" s="34"/>
      <c r="G9" s="34"/>
      <c r="H9" s="34"/>
      <c r="I9" s="34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19" x14ac:dyDescent="0.3">
      <c r="A10" s="32"/>
      <c r="B10" s="34"/>
      <c r="C10" s="35"/>
      <c r="D10" s="20">
        <v>16.48295783996582</v>
      </c>
      <c r="E10" s="38"/>
      <c r="F10" s="34"/>
      <c r="G10" s="35"/>
      <c r="H10" s="35"/>
      <c r="I10" s="34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1:19" x14ac:dyDescent="0.3">
      <c r="A11" s="30" t="s">
        <v>4</v>
      </c>
      <c r="B11" s="34"/>
      <c r="C11" s="34" t="s">
        <v>7</v>
      </c>
      <c r="D11" s="19">
        <v>15.280116081237793</v>
      </c>
      <c r="E11" s="34">
        <f>AVERAGE(D11:D13)</f>
        <v>15.343399047851563</v>
      </c>
      <c r="F11" s="34"/>
      <c r="G11" s="33">
        <f>F5-E11</f>
        <v>6.7164209153917298E-2</v>
      </c>
      <c r="H11" s="33">
        <f>2^G11</f>
        <v>1.0476553656125083</v>
      </c>
      <c r="I11" s="34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1:19" x14ac:dyDescent="0.3">
      <c r="A12" s="31"/>
      <c r="B12" s="34"/>
      <c r="C12" s="34"/>
      <c r="D12" s="19">
        <v>15.376642227172852</v>
      </c>
      <c r="E12" s="34"/>
      <c r="F12" s="34"/>
      <c r="G12" s="34"/>
      <c r="H12" s="34"/>
      <c r="I12" s="34"/>
      <c r="J12" s="48"/>
      <c r="K12" s="48"/>
      <c r="L12" s="48"/>
      <c r="M12" s="48"/>
      <c r="N12" s="48"/>
      <c r="O12" s="48"/>
      <c r="P12" s="48"/>
      <c r="Q12" s="48"/>
      <c r="R12" s="48"/>
      <c r="S12" s="49"/>
    </row>
    <row r="13" spans="1:19" x14ac:dyDescent="0.3">
      <c r="A13" s="32"/>
      <c r="B13" s="34"/>
      <c r="C13" s="35"/>
      <c r="D13" s="20">
        <v>15.373438835144043</v>
      </c>
      <c r="E13" s="35"/>
      <c r="F13" s="34"/>
      <c r="G13" s="35"/>
      <c r="H13" s="35"/>
      <c r="I13" s="34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1:19" x14ac:dyDescent="0.3">
      <c r="A14" s="30" t="s">
        <v>46</v>
      </c>
      <c r="B14" s="34"/>
      <c r="C14" s="33" t="s">
        <v>7</v>
      </c>
      <c r="D14" s="21">
        <v>15.571926116943359</v>
      </c>
      <c r="E14" s="36">
        <f>AVERAGE(D14:D16)</f>
        <v>15.462370554606119</v>
      </c>
      <c r="F14" s="34"/>
      <c r="G14" s="33">
        <f>F5-E14</f>
        <v>-5.1807297600639401E-2</v>
      </c>
      <c r="H14" s="33">
        <f>2^G14</f>
        <v>0.96472703565383666</v>
      </c>
      <c r="I14" s="34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1:19" x14ac:dyDescent="0.3">
      <c r="A15" s="31"/>
      <c r="B15" s="34"/>
      <c r="C15" s="34"/>
      <c r="D15" s="19">
        <v>15.48155403137207</v>
      </c>
      <c r="E15" s="37"/>
      <c r="F15" s="34"/>
      <c r="G15" s="34"/>
      <c r="H15" s="34"/>
      <c r="I15" s="34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1:19" x14ac:dyDescent="0.3">
      <c r="A16" s="32"/>
      <c r="B16" s="34"/>
      <c r="C16" s="35"/>
      <c r="D16" s="20">
        <v>15.33363151550293</v>
      </c>
      <c r="E16" s="38"/>
      <c r="F16" s="34"/>
      <c r="G16" s="35"/>
      <c r="H16" s="35"/>
      <c r="I16" s="34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1:19" x14ac:dyDescent="0.3">
      <c r="A17" s="30" t="s">
        <v>47</v>
      </c>
      <c r="B17" s="34"/>
      <c r="C17" s="33" t="s">
        <v>7</v>
      </c>
      <c r="D17" s="21">
        <v>16.070272445678711</v>
      </c>
      <c r="E17" s="37">
        <f>AVERAGE(D17:D19)</f>
        <v>15.213798840840658</v>
      </c>
      <c r="F17" s="34"/>
      <c r="G17" s="33">
        <f>F5-E17</f>
        <v>0.19676441616482165</v>
      </c>
      <c r="H17" s="33">
        <f>2^G17</f>
        <v>1.1461250147978974</v>
      </c>
      <c r="I17" s="34"/>
      <c r="J17" s="48"/>
      <c r="K17" s="48"/>
      <c r="L17" s="48"/>
      <c r="M17" s="48"/>
      <c r="N17" s="48"/>
      <c r="O17" s="48"/>
      <c r="P17" s="48"/>
      <c r="Q17" s="48"/>
      <c r="R17" s="48"/>
      <c r="S17" s="49"/>
    </row>
    <row r="18" spans="1:19" x14ac:dyDescent="0.3">
      <c r="A18" s="31"/>
      <c r="B18" s="34"/>
      <c r="C18" s="34"/>
      <c r="D18" s="19">
        <v>14.673783302307129</v>
      </c>
      <c r="E18" s="37"/>
      <c r="F18" s="34"/>
      <c r="G18" s="34"/>
      <c r="H18" s="34"/>
      <c r="I18" s="34"/>
      <c r="J18" s="48"/>
      <c r="K18" s="48"/>
      <c r="L18" s="48"/>
      <c r="M18" s="48"/>
      <c r="N18" s="48"/>
      <c r="O18" s="48"/>
      <c r="P18" s="48"/>
      <c r="Q18" s="48"/>
      <c r="R18" s="48"/>
      <c r="S18" s="49"/>
    </row>
    <row r="19" spans="1:19" x14ac:dyDescent="0.3">
      <c r="A19" s="32"/>
      <c r="B19" s="34"/>
      <c r="C19" s="35"/>
      <c r="D19" s="20">
        <v>14.897340774536133</v>
      </c>
      <c r="E19" s="38"/>
      <c r="F19" s="34"/>
      <c r="G19" s="35"/>
      <c r="H19" s="35"/>
      <c r="I19" s="34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1:19" x14ac:dyDescent="0.3">
      <c r="A20" s="31" t="s">
        <v>48</v>
      </c>
      <c r="B20" s="34"/>
      <c r="C20" s="34" t="s">
        <v>7</v>
      </c>
      <c r="D20" s="19">
        <v>15.112415313720703</v>
      </c>
      <c r="E20" s="34">
        <f>AVERAGE(D20:D22)</f>
        <v>15.197825113932291</v>
      </c>
      <c r="F20" s="34"/>
      <c r="G20" s="34">
        <f>F5-E20</f>
        <v>0.21273814307318872</v>
      </c>
      <c r="H20" s="34">
        <f>2^G20</f>
        <v>1.1588855888326377</v>
      </c>
      <c r="I20" s="34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1:19" x14ac:dyDescent="0.3">
      <c r="A21" s="31"/>
      <c r="B21" s="34"/>
      <c r="C21" s="34"/>
      <c r="D21" s="19">
        <v>15.136989593505859</v>
      </c>
      <c r="E21" s="34"/>
      <c r="F21" s="34"/>
      <c r="G21" s="34"/>
      <c r="H21" s="34"/>
      <c r="I21" s="34"/>
      <c r="J21" s="48"/>
      <c r="K21" s="48"/>
      <c r="L21" s="48"/>
      <c r="M21" s="48"/>
      <c r="N21" s="48"/>
      <c r="O21" s="48"/>
      <c r="P21" s="48"/>
      <c r="Q21" s="48"/>
      <c r="R21" s="48"/>
      <c r="S21" s="49"/>
    </row>
    <row r="22" spans="1:19" ht="15" thickBot="1" x14ac:dyDescent="0.35">
      <c r="A22" s="40"/>
      <c r="B22" s="39"/>
      <c r="C22" s="39"/>
      <c r="D22" s="22">
        <v>15.344070434570313</v>
      </c>
      <c r="E22" s="39"/>
      <c r="F22" s="39"/>
      <c r="G22" s="39"/>
      <c r="H22" s="39"/>
      <c r="I22" s="39"/>
      <c r="J22" s="50"/>
      <c r="K22" s="50"/>
      <c r="L22" s="50"/>
      <c r="M22" s="50"/>
      <c r="N22" s="50"/>
      <c r="O22" s="50"/>
      <c r="P22" s="50"/>
      <c r="Q22" s="50"/>
      <c r="R22" s="50"/>
      <c r="S22" s="51"/>
    </row>
    <row r="23" spans="1:19" x14ac:dyDescent="0.3">
      <c r="A23" s="44" t="s">
        <v>6</v>
      </c>
      <c r="B23" s="41" t="s">
        <v>56</v>
      </c>
      <c r="C23" s="41" t="s">
        <v>39</v>
      </c>
      <c r="D23" s="18">
        <v>19.828287124633789</v>
      </c>
      <c r="E23" s="45">
        <f>AVERAGE(D23:D25)</f>
        <v>19.56219482421875</v>
      </c>
      <c r="F23" s="34">
        <f>AVERAGE(E23:E29)</f>
        <v>20.488655514187283</v>
      </c>
      <c r="G23" s="41">
        <f>F23-E23</f>
        <v>0.92646068996853259</v>
      </c>
      <c r="H23" s="41">
        <f>2^G23</f>
        <v>1.9006075821855788</v>
      </c>
      <c r="I23" s="41">
        <f>H5</f>
        <v>1.8918591445207229</v>
      </c>
      <c r="J23" s="41">
        <f>H23/I23</f>
        <v>1.0046242542369994</v>
      </c>
      <c r="K23" s="41">
        <f>LOG(J23,2)</f>
        <v>6.6560109456368496E-3</v>
      </c>
      <c r="L23" s="41">
        <f>GEOMEAN(J23:J31)</f>
        <v>0.99999999999999989</v>
      </c>
      <c r="M23" s="41">
        <f>LOG(L23,2)</f>
        <v>-1.6017132519074588E-16</v>
      </c>
      <c r="N23" s="41">
        <f>_xlfn.STDEV.P(K23:K31)</f>
        <v>0.49226975294705255</v>
      </c>
      <c r="O23" s="41">
        <f>N23/SQRT(3)</f>
        <v>0.28421207437789137</v>
      </c>
      <c r="P23" s="41">
        <f>2^(M23-O23)</f>
        <v>0.82118997797312532</v>
      </c>
      <c r="Q23" s="41">
        <f>2^(M23+O23)</f>
        <v>1.2177450125100362</v>
      </c>
      <c r="R23" s="41">
        <f>L23-P23</f>
        <v>0.17881002202687457</v>
      </c>
      <c r="S23" s="42">
        <f>Q23-L23</f>
        <v>0.21774501251003631</v>
      </c>
    </row>
    <row r="24" spans="1:19" x14ac:dyDescent="0.3">
      <c r="A24" s="31"/>
      <c r="B24" s="34"/>
      <c r="C24" s="34"/>
      <c r="D24" s="19">
        <v>19.519079208374023</v>
      </c>
      <c r="E24" s="37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8"/>
    </row>
    <row r="25" spans="1:19" x14ac:dyDescent="0.3">
      <c r="A25" s="32"/>
      <c r="B25" s="34"/>
      <c r="C25" s="35"/>
      <c r="D25" s="20">
        <v>19.339218139648438</v>
      </c>
      <c r="E25" s="38"/>
      <c r="F25" s="34"/>
      <c r="G25" s="35"/>
      <c r="H25" s="35"/>
      <c r="I25" s="35"/>
      <c r="J25" s="35"/>
      <c r="K25" s="35"/>
      <c r="L25" s="34"/>
      <c r="M25" s="34"/>
      <c r="N25" s="34"/>
      <c r="O25" s="34"/>
      <c r="P25" s="34"/>
      <c r="Q25" s="34"/>
      <c r="R25" s="34"/>
      <c r="S25" s="28"/>
    </row>
    <row r="26" spans="1:19" x14ac:dyDescent="0.3">
      <c r="A26" s="30" t="s">
        <v>5</v>
      </c>
      <c r="B26" s="34"/>
      <c r="C26" s="33" t="s">
        <v>39</v>
      </c>
      <c r="D26" s="21">
        <v>20.957647323608398</v>
      </c>
      <c r="E26" s="36">
        <f>AVERAGE(D26:D28)</f>
        <v>20.876075108846027</v>
      </c>
      <c r="F26" s="34"/>
      <c r="G26" s="33">
        <f>F23-E26</f>
        <v>-0.38741959465874487</v>
      </c>
      <c r="H26" s="33">
        <f>2^G26</f>
        <v>0.76449576000426711</v>
      </c>
      <c r="I26" s="33">
        <f>H8</f>
        <v>0.50453669717548921</v>
      </c>
      <c r="J26" s="33">
        <f>H26/I26</f>
        <v>1.5152431216283921</v>
      </c>
      <c r="K26" s="33">
        <f>LOG(J26,2)</f>
        <v>0.59954929351806796</v>
      </c>
      <c r="L26" s="34"/>
      <c r="M26" s="34"/>
      <c r="N26" s="34"/>
      <c r="O26" s="34"/>
      <c r="P26" s="34"/>
      <c r="Q26" s="34"/>
      <c r="R26" s="34"/>
      <c r="S26" s="28"/>
    </row>
    <row r="27" spans="1:19" x14ac:dyDescent="0.3">
      <c r="A27" s="31"/>
      <c r="B27" s="34"/>
      <c r="C27" s="34"/>
      <c r="D27" s="19">
        <v>20.895639419555664</v>
      </c>
      <c r="E27" s="37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8"/>
    </row>
    <row r="28" spans="1:19" x14ac:dyDescent="0.3">
      <c r="A28" s="32"/>
      <c r="B28" s="34"/>
      <c r="C28" s="35"/>
      <c r="D28" s="20">
        <v>20.774938583374023</v>
      </c>
      <c r="E28" s="38"/>
      <c r="F28" s="34"/>
      <c r="G28" s="35"/>
      <c r="H28" s="35"/>
      <c r="I28" s="35"/>
      <c r="J28" s="35"/>
      <c r="K28" s="35"/>
      <c r="L28" s="34"/>
      <c r="M28" s="34"/>
      <c r="N28" s="34"/>
      <c r="O28" s="34"/>
      <c r="P28" s="34"/>
      <c r="Q28" s="34"/>
      <c r="R28" s="34"/>
      <c r="S28" s="28"/>
    </row>
    <row r="29" spans="1:19" x14ac:dyDescent="0.3">
      <c r="A29" s="30" t="s">
        <v>4</v>
      </c>
      <c r="B29" s="34"/>
      <c r="C29" s="34" t="s">
        <v>39</v>
      </c>
      <c r="D29" s="19">
        <v>20.927310943603516</v>
      </c>
      <c r="E29" s="34">
        <f>AVERAGE(D29:D31)</f>
        <v>21.02769660949707</v>
      </c>
      <c r="F29" s="34"/>
      <c r="G29" s="33">
        <f>F23-E29</f>
        <v>-0.53904109530978772</v>
      </c>
      <c r="H29" s="33">
        <f>2^G29</f>
        <v>0.68822819626843623</v>
      </c>
      <c r="I29" s="33">
        <f>H11</f>
        <v>1.0476553656125083</v>
      </c>
      <c r="J29" s="33">
        <f>H29/I29</f>
        <v>0.6569223227965485</v>
      </c>
      <c r="K29" s="33">
        <f>LOG(J29,2)</f>
        <v>-0.60620530446370524</v>
      </c>
      <c r="L29" s="34"/>
      <c r="M29" s="34"/>
      <c r="N29" s="34"/>
      <c r="O29" s="34"/>
      <c r="P29" s="34"/>
      <c r="Q29" s="34"/>
      <c r="R29" s="34"/>
      <c r="S29" s="28"/>
    </row>
    <row r="30" spans="1:19" x14ac:dyDescent="0.3">
      <c r="A30" s="31"/>
      <c r="B30" s="34"/>
      <c r="C30" s="34"/>
      <c r="D30" s="19">
        <v>20.957180023193359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28"/>
    </row>
    <row r="31" spans="1:19" x14ac:dyDescent="0.3">
      <c r="A31" s="32"/>
      <c r="B31" s="34"/>
      <c r="C31" s="35"/>
      <c r="D31" s="20">
        <v>21.198598861694336</v>
      </c>
      <c r="E31" s="35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3"/>
    </row>
    <row r="32" spans="1:19" x14ac:dyDescent="0.3">
      <c r="A32" s="30" t="s">
        <v>46</v>
      </c>
      <c r="B32" s="34"/>
      <c r="C32" s="33" t="s">
        <v>39</v>
      </c>
      <c r="D32" s="21">
        <v>23.497743606567383</v>
      </c>
      <c r="E32" s="36">
        <f>AVERAGE(D32:D34)</f>
        <v>23.282698949178059</v>
      </c>
      <c r="F32" s="34"/>
      <c r="G32" s="33">
        <f>F23-E32</f>
        <v>-2.7940434349907761</v>
      </c>
      <c r="H32" s="33">
        <f>2^G32</f>
        <v>0.14418135972182847</v>
      </c>
      <c r="I32" s="33">
        <f>H14</f>
        <v>0.96472703565383666</v>
      </c>
      <c r="J32" s="33">
        <f>H32/I32</f>
        <v>0.14945301043015821</v>
      </c>
      <c r="K32" s="33">
        <f>LOG(J32,2)</f>
        <v>-2.7422361373901367</v>
      </c>
      <c r="L32" s="34">
        <f>GEOMEAN(J32:J40)</f>
        <v>0.13809675803471122</v>
      </c>
      <c r="M32" s="34">
        <f>LOG(L32,2)</f>
        <v>-2.8562486436631951</v>
      </c>
      <c r="N32" s="34">
        <f>_xlfn.STDEV.P(K32:K40)</f>
        <v>0.25414731225430826</v>
      </c>
      <c r="O32" s="34">
        <f>N32/SQRT(3)</f>
        <v>0.14673201914384476</v>
      </c>
      <c r="P32" s="34">
        <f>2^(M32-O32)</f>
        <v>0.12474201184582409</v>
      </c>
      <c r="Q32" s="34">
        <f>2^(M32+O32)</f>
        <v>0.15288124904757977</v>
      </c>
      <c r="R32" s="34">
        <f>L32-P32</f>
        <v>1.3354746188887129E-2</v>
      </c>
      <c r="S32" s="28">
        <f>Q32-L32</f>
        <v>1.478449101286855E-2</v>
      </c>
    </row>
    <row r="33" spans="1:19" x14ac:dyDescent="0.3">
      <c r="A33" s="31"/>
      <c r="B33" s="34"/>
      <c r="C33" s="34"/>
      <c r="D33" s="19">
        <v>23.227695465087891</v>
      </c>
      <c r="E33" s="37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8"/>
    </row>
    <row r="34" spans="1:19" x14ac:dyDescent="0.3">
      <c r="A34" s="32"/>
      <c r="B34" s="34"/>
      <c r="C34" s="35"/>
      <c r="D34" s="20">
        <v>23.122657775878906</v>
      </c>
      <c r="E34" s="38"/>
      <c r="F34" s="34"/>
      <c r="G34" s="35"/>
      <c r="H34" s="35"/>
      <c r="I34" s="35"/>
      <c r="J34" s="35"/>
      <c r="K34" s="35"/>
      <c r="L34" s="34"/>
      <c r="M34" s="34"/>
      <c r="N34" s="34"/>
      <c r="O34" s="34"/>
      <c r="P34" s="34"/>
      <c r="Q34" s="34"/>
      <c r="R34" s="34"/>
      <c r="S34" s="28"/>
    </row>
    <row r="35" spans="1:19" x14ac:dyDescent="0.3">
      <c r="A35" s="30" t="s">
        <v>47</v>
      </c>
      <c r="B35" s="34"/>
      <c r="C35" s="33" t="s">
        <v>39</v>
      </c>
      <c r="D35" s="21">
        <v>22.769073486328125</v>
      </c>
      <c r="E35" s="36">
        <f>AVERAGE(D35:D37)</f>
        <v>22.909955978393555</v>
      </c>
      <c r="F35" s="34"/>
      <c r="G35" s="33">
        <f>F23-E35</f>
        <v>-2.4213004642062721</v>
      </c>
      <c r="H35" s="33">
        <f>2^G35</f>
        <v>0.18668779738460231</v>
      </c>
      <c r="I35" s="33">
        <f>H17</f>
        <v>1.1461250147978974</v>
      </c>
      <c r="J35" s="33">
        <f>H35/I35</f>
        <v>0.16288606825104676</v>
      </c>
      <c r="K35" s="33">
        <f>LOG(J35,2)</f>
        <v>-2.6180648803710938</v>
      </c>
      <c r="L35" s="34"/>
      <c r="M35" s="34"/>
      <c r="N35" s="34"/>
      <c r="O35" s="34"/>
      <c r="P35" s="34"/>
      <c r="Q35" s="34"/>
      <c r="R35" s="34"/>
      <c r="S35" s="28"/>
    </row>
    <row r="36" spans="1:19" x14ac:dyDescent="0.3">
      <c r="A36" s="31"/>
      <c r="B36" s="34"/>
      <c r="C36" s="34"/>
      <c r="D36" s="19">
        <v>22.858171463012695</v>
      </c>
      <c r="E36" s="37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28"/>
    </row>
    <row r="37" spans="1:19" x14ac:dyDescent="0.3">
      <c r="A37" s="32"/>
      <c r="B37" s="34"/>
      <c r="C37" s="35"/>
      <c r="D37" s="20">
        <v>23.102622985839844</v>
      </c>
      <c r="E37" s="38"/>
      <c r="F37" s="34"/>
      <c r="G37" s="35"/>
      <c r="H37" s="35"/>
      <c r="I37" s="35"/>
      <c r="J37" s="35"/>
      <c r="K37" s="35"/>
      <c r="L37" s="34"/>
      <c r="M37" s="34"/>
      <c r="N37" s="34"/>
      <c r="O37" s="34"/>
      <c r="P37" s="34"/>
      <c r="Q37" s="34"/>
      <c r="R37" s="34"/>
      <c r="S37" s="28"/>
    </row>
    <row r="38" spans="1:19" x14ac:dyDescent="0.3">
      <c r="A38" s="31" t="s">
        <v>48</v>
      </c>
      <c r="B38" s="34"/>
      <c r="C38" s="34" t="s">
        <v>39</v>
      </c>
      <c r="D38" s="19">
        <v>23.382955551147461</v>
      </c>
      <c r="E38" s="34">
        <f>AVERAGE(D38:D40)</f>
        <v>23.484362284342449</v>
      </c>
      <c r="F38" s="34"/>
      <c r="G38" s="34">
        <f>F23-E38</f>
        <v>-2.9957067701551665</v>
      </c>
      <c r="H38" s="34">
        <f>2^G38</f>
        <v>0.12537253404627524</v>
      </c>
      <c r="I38" s="34">
        <f>H20</f>
        <v>1.1588855888326377</v>
      </c>
      <c r="J38" s="34">
        <f>H38/I38</f>
        <v>0.10818370273511194</v>
      </c>
      <c r="K38" s="34">
        <f>LOG(J38,2)</f>
        <v>-3.2084449132283548</v>
      </c>
      <c r="L38" s="34"/>
      <c r="M38" s="34"/>
      <c r="N38" s="34"/>
      <c r="O38" s="34"/>
      <c r="P38" s="34"/>
      <c r="Q38" s="34"/>
      <c r="R38" s="34"/>
      <c r="S38" s="28"/>
    </row>
    <row r="39" spans="1:19" x14ac:dyDescent="0.3">
      <c r="A39" s="31"/>
      <c r="B39" s="34"/>
      <c r="C39" s="34"/>
      <c r="D39" s="19">
        <v>23.385053634643555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8"/>
    </row>
    <row r="40" spans="1:19" ht="15" thickBot="1" x14ac:dyDescent="0.35">
      <c r="A40" s="40"/>
      <c r="B40" s="39"/>
      <c r="C40" s="39"/>
      <c r="D40" s="22">
        <v>23.685077667236328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29"/>
    </row>
    <row r="41" spans="1:19" ht="15" thickBot="1" x14ac:dyDescent="0.35">
      <c r="A41" s="1"/>
    </row>
    <row r="42" spans="1:19" ht="15" thickBot="1" x14ac:dyDescent="0.35">
      <c r="A42" s="4" t="s">
        <v>25</v>
      </c>
      <c r="B42" s="6" t="s">
        <v>28</v>
      </c>
      <c r="C42" s="6" t="s">
        <v>24</v>
      </c>
      <c r="D42" s="6" t="s">
        <v>23</v>
      </c>
      <c r="E42" s="6" t="s">
        <v>22</v>
      </c>
      <c r="F42" s="6" t="s">
        <v>21</v>
      </c>
      <c r="G42" s="6" t="s">
        <v>20</v>
      </c>
      <c r="H42" s="6" t="s">
        <v>19</v>
      </c>
      <c r="I42" s="6" t="s">
        <v>18</v>
      </c>
      <c r="J42" s="6" t="s">
        <v>17</v>
      </c>
      <c r="K42" s="13" t="s">
        <v>16</v>
      </c>
      <c r="L42" s="13" t="s">
        <v>15</v>
      </c>
      <c r="M42" s="13" t="s">
        <v>14</v>
      </c>
      <c r="N42" s="13" t="s">
        <v>13</v>
      </c>
      <c r="O42" s="13" t="s">
        <v>12</v>
      </c>
      <c r="P42" s="13" t="s">
        <v>11</v>
      </c>
      <c r="Q42" s="13" t="s">
        <v>10</v>
      </c>
      <c r="R42" s="13" t="s">
        <v>9</v>
      </c>
      <c r="S42" s="12" t="s">
        <v>8</v>
      </c>
    </row>
    <row r="43" spans="1:19" x14ac:dyDescent="0.3">
      <c r="A43" s="44" t="s">
        <v>57</v>
      </c>
      <c r="B43" s="41" t="s">
        <v>29</v>
      </c>
      <c r="C43" s="41" t="s">
        <v>7</v>
      </c>
      <c r="D43" s="18">
        <v>15.530398368835449</v>
      </c>
      <c r="E43" s="45">
        <f>AVERAGE(D43:D45)</f>
        <v>15.194338162740072</v>
      </c>
      <c r="F43" s="41">
        <f>AVERAGE(E43:E49)</f>
        <v>15.390510771009657</v>
      </c>
      <c r="G43" s="41">
        <f>F43-E43</f>
        <v>0.19617260826958471</v>
      </c>
      <c r="H43" s="41">
        <f>2^G43</f>
        <v>1.145654959302675</v>
      </c>
      <c r="I43" s="41"/>
      <c r="J43" s="46"/>
      <c r="K43" s="46"/>
      <c r="L43" s="46"/>
      <c r="M43" s="46"/>
      <c r="N43" s="46"/>
      <c r="O43" s="46"/>
      <c r="P43" s="46"/>
      <c r="Q43" s="46"/>
      <c r="R43" s="46"/>
      <c r="S43" s="47"/>
    </row>
    <row r="44" spans="1:19" x14ac:dyDescent="0.3">
      <c r="A44" s="31"/>
      <c r="B44" s="34"/>
      <c r="C44" s="34"/>
      <c r="D44" s="19">
        <v>15.177264213562012</v>
      </c>
      <c r="E44" s="37"/>
      <c r="F44" s="34"/>
      <c r="G44" s="34"/>
      <c r="H44" s="34"/>
      <c r="I44" s="34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 x14ac:dyDescent="0.3">
      <c r="A45" s="32"/>
      <c r="B45" s="34"/>
      <c r="C45" s="35"/>
      <c r="D45" s="20">
        <v>14.875351905822754</v>
      </c>
      <c r="E45" s="38"/>
      <c r="F45" s="34"/>
      <c r="G45" s="35"/>
      <c r="H45" s="35"/>
      <c r="I45" s="34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x14ac:dyDescent="0.3">
      <c r="A46" s="30" t="s">
        <v>58</v>
      </c>
      <c r="B46" s="34"/>
      <c r="C46" s="33" t="s">
        <v>7</v>
      </c>
      <c r="D46" s="21">
        <v>16.176797866821289</v>
      </c>
      <c r="E46" s="36">
        <f>AVERAGE(D46:D48)</f>
        <v>16.095384279886883</v>
      </c>
      <c r="F46" s="34"/>
      <c r="G46" s="33">
        <f>F43-E46</f>
        <v>-0.70487350887722577</v>
      </c>
      <c r="H46" s="33">
        <f>2^G46</f>
        <v>0.61349627576049037</v>
      </c>
      <c r="I46" s="34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x14ac:dyDescent="0.3">
      <c r="A47" s="31"/>
      <c r="B47" s="34"/>
      <c r="C47" s="34"/>
      <c r="D47" s="19">
        <v>15.98283863067627</v>
      </c>
      <c r="E47" s="37"/>
      <c r="F47" s="34"/>
      <c r="G47" s="34"/>
      <c r="H47" s="34"/>
      <c r="I47" s="34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1:19" x14ac:dyDescent="0.3">
      <c r="A48" s="32"/>
      <c r="B48" s="34"/>
      <c r="C48" s="35"/>
      <c r="D48" s="20">
        <v>16.126516342163086</v>
      </c>
      <c r="E48" s="38"/>
      <c r="F48" s="34"/>
      <c r="G48" s="35"/>
      <c r="H48" s="35"/>
      <c r="I48" s="34"/>
      <c r="J48" s="48"/>
      <c r="K48" s="48"/>
      <c r="L48" s="48"/>
      <c r="M48" s="48"/>
      <c r="N48" s="48"/>
      <c r="O48" s="48"/>
      <c r="P48" s="48"/>
      <c r="Q48" s="48"/>
      <c r="R48" s="48"/>
      <c r="S48" s="49"/>
    </row>
    <row r="49" spans="1:19" x14ac:dyDescent="0.3">
      <c r="A49" s="30" t="s">
        <v>59</v>
      </c>
      <c r="B49" s="34"/>
      <c r="C49" s="34" t="s">
        <v>7</v>
      </c>
      <c r="D49" s="19">
        <v>14.867367744445801</v>
      </c>
      <c r="E49" s="37">
        <f>AVERAGE(D49:D51)</f>
        <v>14.881809870402018</v>
      </c>
      <c r="F49" s="34"/>
      <c r="G49" s="33">
        <f>F43-E49</f>
        <v>0.50870090060763928</v>
      </c>
      <c r="H49" s="33">
        <f>2^G49</f>
        <v>1.4227684624399923</v>
      </c>
      <c r="I49" s="34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 x14ac:dyDescent="0.3">
      <c r="A50" s="31"/>
      <c r="B50" s="34"/>
      <c r="C50" s="34"/>
      <c r="D50" s="19">
        <v>15.088457107543945</v>
      </c>
      <c r="E50" s="37"/>
      <c r="F50" s="34"/>
      <c r="G50" s="34"/>
      <c r="H50" s="34"/>
      <c r="I50" s="34"/>
      <c r="J50" s="48"/>
      <c r="K50" s="48"/>
      <c r="L50" s="48"/>
      <c r="M50" s="48"/>
      <c r="N50" s="48"/>
      <c r="O50" s="48"/>
      <c r="P50" s="48"/>
      <c r="Q50" s="48"/>
      <c r="R50" s="48"/>
      <c r="S50" s="49"/>
    </row>
    <row r="51" spans="1:19" x14ac:dyDescent="0.3">
      <c r="A51" s="32"/>
      <c r="B51" s="34"/>
      <c r="C51" s="35"/>
      <c r="D51" s="20">
        <v>14.689604759216309</v>
      </c>
      <c r="E51" s="38"/>
      <c r="F51" s="34"/>
      <c r="G51" s="35"/>
      <c r="H51" s="35"/>
      <c r="I51" s="34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x14ac:dyDescent="0.3">
      <c r="A52" s="30" t="s">
        <v>60</v>
      </c>
      <c r="B52" s="34"/>
      <c r="C52" s="33" t="s">
        <v>7</v>
      </c>
      <c r="D52" s="21">
        <v>15.982578277587891</v>
      </c>
      <c r="E52" s="36">
        <f>AVERAGE(D52:D54)</f>
        <v>15.412390073140463</v>
      </c>
      <c r="F52" s="34"/>
      <c r="G52" s="33">
        <f>F43-E52</f>
        <v>-2.1879302130805911E-2</v>
      </c>
      <c r="H52" s="33">
        <f>2^G52</f>
        <v>0.98494884163564178</v>
      </c>
      <c r="I52" s="34"/>
      <c r="J52" s="48"/>
      <c r="K52" s="48"/>
      <c r="L52" s="48"/>
      <c r="M52" s="48"/>
      <c r="N52" s="48"/>
      <c r="O52" s="48"/>
      <c r="P52" s="48"/>
      <c r="Q52" s="48"/>
      <c r="R52" s="48"/>
      <c r="S52" s="49"/>
    </row>
    <row r="53" spans="1:19" x14ac:dyDescent="0.3">
      <c r="A53" s="31"/>
      <c r="B53" s="34"/>
      <c r="C53" s="34"/>
      <c r="D53" s="19">
        <v>15.672088623046875</v>
      </c>
      <c r="E53" s="37"/>
      <c r="F53" s="34"/>
      <c r="G53" s="34"/>
      <c r="H53" s="34"/>
      <c r="I53" s="34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x14ac:dyDescent="0.3">
      <c r="A54" s="32"/>
      <c r="B54" s="34"/>
      <c r="C54" s="35"/>
      <c r="D54" s="20">
        <v>14.582503318786621</v>
      </c>
      <c r="E54" s="38"/>
      <c r="F54" s="34"/>
      <c r="G54" s="35"/>
      <c r="H54" s="35"/>
      <c r="I54" s="34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 x14ac:dyDescent="0.3">
      <c r="A55" s="30" t="s">
        <v>61</v>
      </c>
      <c r="B55" s="34"/>
      <c r="C55" s="33" t="s">
        <v>7</v>
      </c>
      <c r="D55" s="21">
        <v>15.889330863952637</v>
      </c>
      <c r="E55" s="36">
        <f>AVERAGE(D55:D57)</f>
        <v>15.904529253641764</v>
      </c>
      <c r="F55" s="34"/>
      <c r="G55" s="33">
        <f>F43-E55</f>
        <v>-0.51401848263210681</v>
      </c>
      <c r="H55" s="33">
        <f>2^G55</f>
        <v>0.70026918910847058</v>
      </c>
      <c r="I55" s="34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 x14ac:dyDescent="0.3">
      <c r="A56" s="31"/>
      <c r="B56" s="34"/>
      <c r="C56" s="34"/>
      <c r="D56" s="19">
        <v>15.861424446105957</v>
      </c>
      <c r="E56" s="37"/>
      <c r="F56" s="34"/>
      <c r="G56" s="34"/>
      <c r="H56" s="34"/>
      <c r="I56" s="34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1:19" x14ac:dyDescent="0.3">
      <c r="A57" s="32"/>
      <c r="B57" s="34"/>
      <c r="C57" s="35"/>
      <c r="D57" s="20">
        <v>15.962832450866699</v>
      </c>
      <c r="E57" s="38"/>
      <c r="F57" s="34"/>
      <c r="G57" s="35"/>
      <c r="H57" s="35"/>
      <c r="I57" s="34"/>
      <c r="J57" s="48"/>
      <c r="K57" s="48"/>
      <c r="L57" s="48"/>
      <c r="M57" s="48"/>
      <c r="N57" s="48"/>
      <c r="O57" s="48"/>
      <c r="P57" s="48"/>
      <c r="Q57" s="48"/>
      <c r="R57" s="48"/>
      <c r="S57" s="49"/>
    </row>
    <row r="58" spans="1:19" x14ac:dyDescent="0.3">
      <c r="A58" s="31" t="s">
        <v>62</v>
      </c>
      <c r="B58" s="34"/>
      <c r="C58" s="34" t="s">
        <v>7</v>
      </c>
      <c r="D58" s="19">
        <v>15.112241744995117</v>
      </c>
      <c r="E58" s="34">
        <f>AVERAGE(D58:D60)</f>
        <v>15.225274085998535</v>
      </c>
      <c r="F58" s="34"/>
      <c r="G58" s="34">
        <f>F43-E58</f>
        <v>0.16523668501112176</v>
      </c>
      <c r="H58" s="34">
        <f>2^G58</f>
        <v>1.1213500288751777</v>
      </c>
      <c r="I58" s="34"/>
      <c r="J58" s="48"/>
      <c r="K58" s="48"/>
      <c r="L58" s="48"/>
      <c r="M58" s="48"/>
      <c r="N58" s="48"/>
      <c r="O58" s="48"/>
      <c r="P58" s="48"/>
      <c r="Q58" s="48"/>
      <c r="R58" s="48"/>
      <c r="S58" s="49"/>
    </row>
    <row r="59" spans="1:19" x14ac:dyDescent="0.3">
      <c r="A59" s="31"/>
      <c r="B59" s="34"/>
      <c r="C59" s="34"/>
      <c r="D59" s="19">
        <v>15.305259704589844</v>
      </c>
      <c r="E59" s="34"/>
      <c r="F59" s="34"/>
      <c r="G59" s="34"/>
      <c r="H59" s="34"/>
      <c r="I59" s="34"/>
      <c r="J59" s="48"/>
      <c r="K59" s="48"/>
      <c r="L59" s="48"/>
      <c r="M59" s="48"/>
      <c r="N59" s="48"/>
      <c r="O59" s="48"/>
      <c r="P59" s="48"/>
      <c r="Q59" s="48"/>
      <c r="R59" s="48"/>
      <c r="S59" s="49"/>
    </row>
    <row r="60" spans="1:19" ht="15" thickBot="1" x14ac:dyDescent="0.35">
      <c r="A60" s="40"/>
      <c r="B60" s="39"/>
      <c r="C60" s="39"/>
      <c r="D60" s="22">
        <v>15.258320808410645</v>
      </c>
      <c r="E60" s="39"/>
      <c r="F60" s="39"/>
      <c r="G60" s="39"/>
      <c r="H60" s="39"/>
      <c r="I60" s="39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1" spans="1:19" x14ac:dyDescent="0.3">
      <c r="A61" s="44" t="s">
        <v>57</v>
      </c>
      <c r="B61" s="34" t="s">
        <v>30</v>
      </c>
      <c r="C61" s="41" t="s">
        <v>39</v>
      </c>
      <c r="D61" s="18">
        <v>20.041584014892578</v>
      </c>
      <c r="E61" s="45">
        <f>AVERAGE(D61:D63)</f>
        <v>19.969950358072918</v>
      </c>
      <c r="F61" s="34">
        <f>AVERAGE(E61:E67)</f>
        <v>20.274657567342121</v>
      </c>
      <c r="G61" s="41">
        <f>F61-E61</f>
        <v>0.30470720926920336</v>
      </c>
      <c r="H61" s="41">
        <f>2^G61</f>
        <v>1.2351679379750515</v>
      </c>
      <c r="I61" s="41">
        <f>H43</f>
        <v>1.145654959302675</v>
      </c>
      <c r="J61" s="41">
        <f>H61/I61</f>
        <v>1.0781325807962812</v>
      </c>
      <c r="K61" s="41">
        <f>LOG(J61,2)</f>
        <v>0.10853460099961854</v>
      </c>
      <c r="L61" s="41">
        <f>GEOMEAN(J61:J69)</f>
        <v>0.99999999999999956</v>
      </c>
      <c r="M61" s="41">
        <f>LOG(L61,2)</f>
        <v>-6.4068530076298373E-16</v>
      </c>
      <c r="N61" s="41">
        <f>_xlfn.STDEV.P(K61:K69)</f>
        <v>0.66262921947624831</v>
      </c>
      <c r="O61" s="41">
        <f>N61/SQRT(3)</f>
        <v>0.38256915823752358</v>
      </c>
      <c r="P61" s="41">
        <f>2^(M61-O61)</f>
        <v>0.76707037103965747</v>
      </c>
      <c r="Q61" s="41">
        <f>2^(M61+O61)</f>
        <v>1.3036613559257124</v>
      </c>
      <c r="R61" s="41">
        <f>L61-P61</f>
        <v>0.23292962896034208</v>
      </c>
      <c r="S61" s="42">
        <f>Q61-L61</f>
        <v>0.30366135592571286</v>
      </c>
    </row>
    <row r="62" spans="1:19" x14ac:dyDescent="0.3">
      <c r="A62" s="31"/>
      <c r="B62" s="34"/>
      <c r="C62" s="34"/>
      <c r="D62" s="19">
        <v>19.995231628417969</v>
      </c>
      <c r="E62" s="37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28"/>
    </row>
    <row r="63" spans="1:19" x14ac:dyDescent="0.3">
      <c r="A63" s="32"/>
      <c r="B63" s="34"/>
      <c r="C63" s="35"/>
      <c r="D63" s="20">
        <v>19.873035430908203</v>
      </c>
      <c r="E63" s="38"/>
      <c r="F63" s="34"/>
      <c r="G63" s="35"/>
      <c r="H63" s="35"/>
      <c r="I63" s="35"/>
      <c r="J63" s="35"/>
      <c r="K63" s="35"/>
      <c r="L63" s="34"/>
      <c r="M63" s="34"/>
      <c r="N63" s="34"/>
      <c r="O63" s="34"/>
      <c r="P63" s="34"/>
      <c r="Q63" s="34"/>
      <c r="R63" s="34"/>
      <c r="S63" s="28"/>
    </row>
    <row r="64" spans="1:19" x14ac:dyDescent="0.3">
      <c r="A64" s="30" t="s">
        <v>58</v>
      </c>
      <c r="B64" s="34"/>
      <c r="C64" s="33" t="s">
        <v>39</v>
      </c>
      <c r="D64" s="21">
        <v>20.352750778198242</v>
      </c>
      <c r="E64" s="34">
        <f>AVERAGE(D64:D66)</f>
        <v>20.227708180745442</v>
      </c>
      <c r="F64" s="34"/>
      <c r="G64" s="33">
        <f>F61-E64</f>
        <v>4.6949386596679688E-2</v>
      </c>
      <c r="H64" s="33">
        <f>2^G64</f>
        <v>1.0330781440453276</v>
      </c>
      <c r="I64" s="33">
        <f>H46</f>
        <v>0.61349627576049037</v>
      </c>
      <c r="J64" s="33">
        <f>H64/I64</f>
        <v>1.6839191774468774</v>
      </c>
      <c r="K64" s="33">
        <f>LOG(J64,2)</f>
        <v>0.75182289547390546</v>
      </c>
      <c r="L64" s="34"/>
      <c r="M64" s="34"/>
      <c r="N64" s="34"/>
      <c r="O64" s="34"/>
      <c r="P64" s="34"/>
      <c r="Q64" s="34"/>
      <c r="R64" s="34"/>
      <c r="S64" s="28"/>
    </row>
    <row r="65" spans="1:19" x14ac:dyDescent="0.3">
      <c r="A65" s="31"/>
      <c r="B65" s="34"/>
      <c r="C65" s="34"/>
      <c r="D65" s="19">
        <v>20.114822387695313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28"/>
    </row>
    <row r="66" spans="1:19" x14ac:dyDescent="0.3">
      <c r="A66" s="32"/>
      <c r="B66" s="34"/>
      <c r="C66" s="35"/>
      <c r="D66" s="20">
        <v>20.215551376342773</v>
      </c>
      <c r="E66" s="35"/>
      <c r="F66" s="34"/>
      <c r="G66" s="35"/>
      <c r="H66" s="35"/>
      <c r="I66" s="35"/>
      <c r="J66" s="35"/>
      <c r="K66" s="35"/>
      <c r="L66" s="34"/>
      <c r="M66" s="34"/>
      <c r="N66" s="34"/>
      <c r="O66" s="34"/>
      <c r="P66" s="34"/>
      <c r="Q66" s="34"/>
      <c r="R66" s="34"/>
      <c r="S66" s="28"/>
    </row>
    <row r="67" spans="1:19" x14ac:dyDescent="0.3">
      <c r="A67" s="30" t="s">
        <v>59</v>
      </c>
      <c r="B67" s="34"/>
      <c r="C67" s="34" t="s">
        <v>39</v>
      </c>
      <c r="D67" s="19">
        <v>20.57879638671875</v>
      </c>
      <c r="E67" s="33">
        <f>AVERAGE(D67:D69)</f>
        <v>20.626314163208008</v>
      </c>
      <c r="F67" s="34"/>
      <c r="G67" s="33">
        <f>F61-E67</f>
        <v>-0.3516565958658866</v>
      </c>
      <c r="H67" s="33">
        <f>2^G67</f>
        <v>0.78368370467460258</v>
      </c>
      <c r="I67" s="33">
        <f>H49</f>
        <v>1.4227684624399923</v>
      </c>
      <c r="J67" s="33">
        <f>H67/I67</f>
        <v>0.55081605009055068</v>
      </c>
      <c r="K67" s="33">
        <f>LOG(J67,2)</f>
        <v>-0.86035749647352577</v>
      </c>
      <c r="L67" s="34"/>
      <c r="M67" s="34"/>
      <c r="N67" s="34"/>
      <c r="O67" s="34"/>
      <c r="P67" s="34"/>
      <c r="Q67" s="34"/>
      <c r="R67" s="34"/>
      <c r="S67" s="28"/>
    </row>
    <row r="68" spans="1:19" x14ac:dyDescent="0.3">
      <c r="A68" s="31"/>
      <c r="B68" s="34"/>
      <c r="C68" s="34"/>
      <c r="D68" s="19">
        <v>20.594558715820313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28"/>
    </row>
    <row r="69" spans="1:19" x14ac:dyDescent="0.3">
      <c r="A69" s="32"/>
      <c r="B69" s="34"/>
      <c r="C69" s="35"/>
      <c r="D69" s="20">
        <v>20.705587387084961</v>
      </c>
      <c r="E69" s="35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43"/>
    </row>
    <row r="70" spans="1:19" x14ac:dyDescent="0.3">
      <c r="A70" s="30" t="s">
        <v>60</v>
      </c>
      <c r="B70" s="34"/>
      <c r="C70" s="33" t="s">
        <v>39</v>
      </c>
      <c r="D70" s="21">
        <v>20.550716400146484</v>
      </c>
      <c r="E70" s="36">
        <f>AVERAGE(D70:D72)</f>
        <v>20.124835332234699</v>
      </c>
      <c r="F70" s="34"/>
      <c r="G70" s="33">
        <f>F61-E70</f>
        <v>0.14982223510742188</v>
      </c>
      <c r="H70" s="33">
        <f>2^G70</f>
        <v>1.1094327624091287</v>
      </c>
      <c r="I70" s="33">
        <f>H52</f>
        <v>0.98494884163564178</v>
      </c>
      <c r="J70" s="33">
        <f>H70/I70</f>
        <v>1.1263861791712597</v>
      </c>
      <c r="K70" s="33">
        <f>LOG(J70,2)</f>
        <v>0.1717015372382279</v>
      </c>
      <c r="L70" s="34">
        <f>GEOMEAN(J70:J78)</f>
        <v>1.0441858108179818</v>
      </c>
      <c r="M70" s="34">
        <f>LOG(L70,2)</f>
        <v>6.2378459506564371E-2</v>
      </c>
      <c r="N70" s="34">
        <f>_xlfn.STDEV.P(K70:K78)</f>
        <v>0.56121291421858532</v>
      </c>
      <c r="O70" s="34">
        <f>N70/SQRT(3)</f>
        <v>0.32401642709679462</v>
      </c>
      <c r="P70" s="34">
        <f>2^(M70-O70)</f>
        <v>0.83414033819481204</v>
      </c>
      <c r="Q70" s="34">
        <f>2^(M70+O70)</f>
        <v>1.3071229834936513</v>
      </c>
      <c r="R70" s="34">
        <f>L70-P70</f>
        <v>0.21004547262316975</v>
      </c>
      <c r="S70" s="28">
        <f>Q70-L70</f>
        <v>0.26293717267566952</v>
      </c>
    </row>
    <row r="71" spans="1:19" x14ac:dyDescent="0.3">
      <c r="A71" s="31"/>
      <c r="B71" s="34"/>
      <c r="C71" s="34"/>
      <c r="D71" s="19">
        <v>20.187971115112305</v>
      </c>
      <c r="E71" s="37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28"/>
    </row>
    <row r="72" spans="1:19" x14ac:dyDescent="0.3">
      <c r="A72" s="32"/>
      <c r="B72" s="34"/>
      <c r="C72" s="35"/>
      <c r="D72" s="20">
        <v>19.635818481445313</v>
      </c>
      <c r="E72" s="38"/>
      <c r="F72" s="34"/>
      <c r="G72" s="35"/>
      <c r="H72" s="35"/>
      <c r="I72" s="35"/>
      <c r="J72" s="35"/>
      <c r="K72" s="35"/>
      <c r="L72" s="34"/>
      <c r="M72" s="34"/>
      <c r="N72" s="34"/>
      <c r="O72" s="34"/>
      <c r="P72" s="34"/>
      <c r="Q72" s="34"/>
      <c r="R72" s="34"/>
      <c r="S72" s="28"/>
    </row>
    <row r="73" spans="1:19" x14ac:dyDescent="0.3">
      <c r="A73" s="30" t="s">
        <v>61</v>
      </c>
      <c r="B73" s="34"/>
      <c r="C73" s="33" t="s">
        <v>39</v>
      </c>
      <c r="D73" s="21">
        <v>20.220436096191406</v>
      </c>
      <c r="E73" s="36">
        <f>AVERAGE(D73:D75)</f>
        <v>20.100168228149414</v>
      </c>
      <c r="F73" s="34"/>
      <c r="G73" s="33">
        <f>F61-E73</f>
        <v>0.17448933919270715</v>
      </c>
      <c r="H73" s="33">
        <f>2^G73</f>
        <v>1.128564863782535</v>
      </c>
      <c r="I73" s="33">
        <f>H55</f>
        <v>0.70026918910847058</v>
      </c>
      <c r="J73" s="33">
        <f>H73/I73</f>
        <v>1.6116157633885588</v>
      </c>
      <c r="K73" s="33">
        <f>LOG(J73,2)</f>
        <v>0.68850782182481385</v>
      </c>
      <c r="L73" s="34"/>
      <c r="M73" s="34"/>
      <c r="N73" s="34"/>
      <c r="O73" s="34"/>
      <c r="P73" s="34"/>
      <c r="Q73" s="34"/>
      <c r="R73" s="34"/>
      <c r="S73" s="28"/>
    </row>
    <row r="74" spans="1:19" x14ac:dyDescent="0.3">
      <c r="A74" s="31"/>
      <c r="B74" s="34"/>
      <c r="C74" s="34"/>
      <c r="D74" s="19">
        <v>19.999418258666992</v>
      </c>
      <c r="E74" s="37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28"/>
    </row>
    <row r="75" spans="1:19" x14ac:dyDescent="0.3">
      <c r="A75" s="32"/>
      <c r="B75" s="34"/>
      <c r="C75" s="35"/>
      <c r="D75" s="20">
        <v>20.080650329589844</v>
      </c>
      <c r="E75" s="38"/>
      <c r="F75" s="34"/>
      <c r="G75" s="35"/>
      <c r="H75" s="35"/>
      <c r="I75" s="35"/>
      <c r="J75" s="35"/>
      <c r="K75" s="35"/>
      <c r="L75" s="34"/>
      <c r="M75" s="34"/>
      <c r="N75" s="34"/>
      <c r="O75" s="34"/>
      <c r="P75" s="34"/>
      <c r="Q75" s="34"/>
      <c r="R75" s="34"/>
      <c r="S75" s="28"/>
    </row>
    <row r="76" spans="1:19" x14ac:dyDescent="0.3">
      <c r="A76" s="31" t="s">
        <v>62</v>
      </c>
      <c r="B76" s="34"/>
      <c r="C76" s="34" t="s">
        <v>39</v>
      </c>
      <c r="D76" s="19">
        <v>20.74290657043457</v>
      </c>
      <c r="E76" s="34">
        <f>AVERAGE(D76:D78)</f>
        <v>20.782494862874348</v>
      </c>
      <c r="F76" s="34"/>
      <c r="G76" s="34">
        <f>F61-E76</f>
        <v>-0.50783729553222656</v>
      </c>
      <c r="H76" s="34">
        <f>2^G76</f>
        <v>0.70327590963545317</v>
      </c>
      <c r="I76" s="34">
        <f>H58</f>
        <v>1.1213500288751777</v>
      </c>
      <c r="J76" s="34">
        <f>H76/I76</f>
        <v>0.62716894058575701</v>
      </c>
      <c r="K76" s="34">
        <f>LOG(J76,2)</f>
        <v>-0.67307398054334844</v>
      </c>
      <c r="L76" s="34"/>
      <c r="M76" s="34"/>
      <c r="N76" s="34"/>
      <c r="O76" s="34"/>
      <c r="P76" s="34"/>
      <c r="Q76" s="34"/>
      <c r="R76" s="34"/>
      <c r="S76" s="28"/>
    </row>
    <row r="77" spans="1:19" x14ac:dyDescent="0.3">
      <c r="A77" s="31"/>
      <c r="B77" s="34"/>
      <c r="C77" s="34"/>
      <c r="D77" s="19">
        <v>20.765857696533203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28"/>
    </row>
    <row r="78" spans="1:19" ht="15" thickBot="1" x14ac:dyDescent="0.35">
      <c r="A78" s="40"/>
      <c r="B78" s="39"/>
      <c r="C78" s="39"/>
      <c r="D78" s="22">
        <v>20.838720321655273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29"/>
    </row>
  </sheetData>
  <mergeCells count="198">
    <mergeCell ref="H5:H7"/>
    <mergeCell ref="I5:S22"/>
    <mergeCell ref="A8:A10"/>
    <mergeCell ref="C8:C10"/>
    <mergeCell ref="E8:E10"/>
    <mergeCell ref="G8:G10"/>
    <mergeCell ref="H8:H10"/>
    <mergeCell ref="A11:A13"/>
    <mergeCell ref="C11:C13"/>
    <mergeCell ref="E11:E13"/>
    <mergeCell ref="A5:A7"/>
    <mergeCell ref="B5:B22"/>
    <mergeCell ref="C5:C7"/>
    <mergeCell ref="E5:E7"/>
    <mergeCell ref="F5:F22"/>
    <mergeCell ref="G5:G7"/>
    <mergeCell ref="G11:G13"/>
    <mergeCell ref="A17:A19"/>
    <mergeCell ref="C17:C19"/>
    <mergeCell ref="E17:E19"/>
    <mergeCell ref="G17:G19"/>
    <mergeCell ref="H17:H19"/>
    <mergeCell ref="A20:A22"/>
    <mergeCell ref="C20:C22"/>
    <mergeCell ref="E20:E22"/>
    <mergeCell ref="G20:G22"/>
    <mergeCell ref="H20:H22"/>
    <mergeCell ref="H11:H13"/>
    <mergeCell ref="A14:A16"/>
    <mergeCell ref="C14:C16"/>
    <mergeCell ref="E14:E16"/>
    <mergeCell ref="G14:G16"/>
    <mergeCell ref="H14:H16"/>
    <mergeCell ref="A23:A25"/>
    <mergeCell ref="B23:B40"/>
    <mergeCell ref="C23:C25"/>
    <mergeCell ref="E23:E25"/>
    <mergeCell ref="F23:F40"/>
    <mergeCell ref="G23:G25"/>
    <mergeCell ref="A26:A28"/>
    <mergeCell ref="C26:C28"/>
    <mergeCell ref="E26:E28"/>
    <mergeCell ref="G26:G28"/>
    <mergeCell ref="A32:A34"/>
    <mergeCell ref="C32:C34"/>
    <mergeCell ref="E32:E34"/>
    <mergeCell ref="G32:G34"/>
    <mergeCell ref="R23:R31"/>
    <mergeCell ref="S23:S31"/>
    <mergeCell ref="H23:H25"/>
    <mergeCell ref="I23:I25"/>
    <mergeCell ref="J23:J25"/>
    <mergeCell ref="K23:K25"/>
    <mergeCell ref="L23:L31"/>
    <mergeCell ref="M23:M31"/>
    <mergeCell ref="H26:H28"/>
    <mergeCell ref="I26:I28"/>
    <mergeCell ref="J26:J28"/>
    <mergeCell ref="K26:K28"/>
    <mergeCell ref="H32:H34"/>
    <mergeCell ref="I32:I34"/>
    <mergeCell ref="J32:J34"/>
    <mergeCell ref="K32:K34"/>
    <mergeCell ref="A29:A31"/>
    <mergeCell ref="C29:C31"/>
    <mergeCell ref="E29:E31"/>
    <mergeCell ref="G29:G31"/>
    <mergeCell ref="H29:H31"/>
    <mergeCell ref="I29:I31"/>
    <mergeCell ref="J35:J37"/>
    <mergeCell ref="K35:K37"/>
    <mergeCell ref="L32:L40"/>
    <mergeCell ref="M32:M40"/>
    <mergeCell ref="N32:N40"/>
    <mergeCell ref="O32:O40"/>
    <mergeCell ref="P32:P40"/>
    <mergeCell ref="Q32:Q40"/>
    <mergeCell ref="J29:J31"/>
    <mergeCell ref="K29:K31"/>
    <mergeCell ref="N23:N31"/>
    <mergeCell ref="O23:O31"/>
    <mergeCell ref="P23:P31"/>
    <mergeCell ref="Q23:Q31"/>
    <mergeCell ref="J38:J40"/>
    <mergeCell ref="K38:K40"/>
    <mergeCell ref="A43:A45"/>
    <mergeCell ref="B43:B60"/>
    <mergeCell ref="C43:C45"/>
    <mergeCell ref="E43:E45"/>
    <mergeCell ref="F43:F60"/>
    <mergeCell ref="G43:G45"/>
    <mergeCell ref="H43:H45"/>
    <mergeCell ref="I43:S60"/>
    <mergeCell ref="A38:A40"/>
    <mergeCell ref="C38:C40"/>
    <mergeCell ref="E38:E40"/>
    <mergeCell ref="G38:G40"/>
    <mergeCell ref="H38:H40"/>
    <mergeCell ref="I38:I40"/>
    <mergeCell ref="R32:R40"/>
    <mergeCell ref="S32:S40"/>
    <mergeCell ref="A35:A37"/>
    <mergeCell ref="C35:C37"/>
    <mergeCell ref="E35:E37"/>
    <mergeCell ref="G35:G37"/>
    <mergeCell ref="H35:H37"/>
    <mergeCell ref="I35:I37"/>
    <mergeCell ref="A46:A48"/>
    <mergeCell ref="C46:C48"/>
    <mergeCell ref="E46:E48"/>
    <mergeCell ref="G46:G48"/>
    <mergeCell ref="H46:H48"/>
    <mergeCell ref="A49:A51"/>
    <mergeCell ref="C49:C51"/>
    <mergeCell ref="E49:E51"/>
    <mergeCell ref="G49:G51"/>
    <mergeCell ref="H49:H51"/>
    <mergeCell ref="A52:A54"/>
    <mergeCell ref="C52:C54"/>
    <mergeCell ref="E52:E54"/>
    <mergeCell ref="G52:G54"/>
    <mergeCell ref="H52:H54"/>
    <mergeCell ref="A55:A57"/>
    <mergeCell ref="C55:C57"/>
    <mergeCell ref="E55:E57"/>
    <mergeCell ref="G55:G57"/>
    <mergeCell ref="H55:H57"/>
    <mergeCell ref="I61:I63"/>
    <mergeCell ref="J61:J63"/>
    <mergeCell ref="K61:K63"/>
    <mergeCell ref="L61:L69"/>
    <mergeCell ref="K67:K69"/>
    <mergeCell ref="A58:A60"/>
    <mergeCell ref="C58:C60"/>
    <mergeCell ref="E58:E60"/>
    <mergeCell ref="G58:G60"/>
    <mergeCell ref="H58:H60"/>
    <mergeCell ref="A61:A63"/>
    <mergeCell ref="B61:B78"/>
    <mergeCell ref="C61:C63"/>
    <mergeCell ref="E61:E63"/>
    <mergeCell ref="F61:F78"/>
    <mergeCell ref="C67:C69"/>
    <mergeCell ref="E67:E69"/>
    <mergeCell ref="G67:G69"/>
    <mergeCell ref="H67:H69"/>
    <mergeCell ref="J67:J69"/>
    <mergeCell ref="S61:S69"/>
    <mergeCell ref="A64:A66"/>
    <mergeCell ref="C64:C66"/>
    <mergeCell ref="E64:E66"/>
    <mergeCell ref="G64:G66"/>
    <mergeCell ref="H64:H66"/>
    <mergeCell ref="I64:I66"/>
    <mergeCell ref="J64:J66"/>
    <mergeCell ref="K64:K66"/>
    <mergeCell ref="A67:A69"/>
    <mergeCell ref="M61:M69"/>
    <mergeCell ref="N61:N69"/>
    <mergeCell ref="O61:O69"/>
    <mergeCell ref="P61:P69"/>
    <mergeCell ref="Q61:Q69"/>
    <mergeCell ref="R61:R69"/>
    <mergeCell ref="G61:G63"/>
    <mergeCell ref="H61:H63"/>
    <mergeCell ref="G70:G72"/>
    <mergeCell ref="H70:H72"/>
    <mergeCell ref="I70:I72"/>
    <mergeCell ref="A76:A78"/>
    <mergeCell ref="C76:C78"/>
    <mergeCell ref="E76:E78"/>
    <mergeCell ref="G76:G78"/>
    <mergeCell ref="H76:H78"/>
    <mergeCell ref="I67:I69"/>
    <mergeCell ref="I76:I78"/>
    <mergeCell ref="P70:P78"/>
    <mergeCell ref="Q70:Q78"/>
    <mergeCell ref="R70:R78"/>
    <mergeCell ref="S70:S78"/>
    <mergeCell ref="M70:M78"/>
    <mergeCell ref="N70:N78"/>
    <mergeCell ref="O70:O78"/>
    <mergeCell ref="A73:A75"/>
    <mergeCell ref="C73:C75"/>
    <mergeCell ref="E73:E75"/>
    <mergeCell ref="G73:G75"/>
    <mergeCell ref="H73:H75"/>
    <mergeCell ref="I73:I75"/>
    <mergeCell ref="J70:J72"/>
    <mergeCell ref="K70:K72"/>
    <mergeCell ref="L70:L78"/>
    <mergeCell ref="J73:J75"/>
    <mergeCell ref="K73:K75"/>
    <mergeCell ref="J76:J78"/>
    <mergeCell ref="K76:K78"/>
    <mergeCell ref="A70:A72"/>
    <mergeCell ref="C70:C72"/>
    <mergeCell ref="E70:E7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49F2CEF701BE4A83DBC47598977BBC" ma:contentTypeVersion="8" ma:contentTypeDescription="Create a new document." ma:contentTypeScope="" ma:versionID="63e2b7a2748ff958d9f3e503ab463be2">
  <xsd:schema xmlns:xsd="http://www.w3.org/2001/XMLSchema" xmlns:xs="http://www.w3.org/2001/XMLSchema" xmlns:p="http://schemas.microsoft.com/office/2006/metadata/properties" xmlns:ns3="6a860f92-7fd1-4052-9f76-4c90c367b81f" xmlns:ns4="3ef929b1-d9f7-4677-b7c0-7237220f2004" targetNamespace="http://schemas.microsoft.com/office/2006/metadata/properties" ma:root="true" ma:fieldsID="93c7087de767f16144e209c6b35bcdb8" ns3:_="" ns4:_="">
    <xsd:import namespace="6a860f92-7fd1-4052-9f76-4c90c367b81f"/>
    <xsd:import namespace="3ef929b1-d9f7-4677-b7c0-7237220f200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860f92-7fd1-4052-9f76-4c90c367b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929b1-d9f7-4677-b7c0-7237220f20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960318-FC27-4EB3-9F4C-A165E6F05F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B9C0FC-3AD1-4787-91EC-7E83CFA162D8}">
  <ds:schemaRefs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ef929b1-d9f7-4677-b7c0-7237220f2004"/>
    <ds:schemaRef ds:uri="6a860f92-7fd1-4052-9f76-4c90c367b81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2F1C31-2560-45F1-867F-25148DEAC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860f92-7fd1-4052-9f76-4c90c367b81f"/>
    <ds:schemaRef ds:uri="3ef929b1-d9f7-4677-b7c0-7237220f20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Reagent survival </vt:lpstr>
      <vt:lpstr>kd regeant test</vt:lpstr>
      <vt:lpstr>p400-1 dsRNA</vt:lpstr>
      <vt:lpstr>p400-2 dsRNA</vt:lpstr>
      <vt:lpstr>Ago-2 dsRNA</vt:lpstr>
      <vt:lpstr>E75-1 dsRNA</vt:lpstr>
      <vt:lpstr>E75-2 dsRNA</vt:lpstr>
      <vt:lpstr>in vitro</vt:lpstr>
      <vt:lpstr>si vs ds in vivo</vt:lpstr>
      <vt:lpstr>purification survival</vt:lpstr>
      <vt:lpstr>survival H20 vs PBS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Mcdonald</dc:creator>
  <cp:lastModifiedBy>melaniemcdonald85@gmail.com</cp:lastModifiedBy>
  <dcterms:created xsi:type="dcterms:W3CDTF">2020-05-27T10:33:46Z</dcterms:created>
  <dcterms:modified xsi:type="dcterms:W3CDTF">2021-03-16T11:40:59Z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0x0101006D49F2CEF701BE4A83DBC47598977BBC</vt:lpwstr>
  </property>
</Properties>
</file>