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IM\Communal\information management\Research Data Management\temp datasets\#973\"/>
    </mc:Choice>
  </mc:AlternateContent>
  <xr:revisionPtr revIDLastSave="0" documentId="8_{5C479514-6F26-460B-8FDC-1245DF698E09}" xr6:coauthVersionLast="44" xr6:coauthVersionMax="44" xr10:uidLastSave="{00000000-0000-0000-0000-000000000000}"/>
  <bookViews>
    <workbookView xWindow="-19320" yWindow="690" windowWidth="19440" windowHeight="15000" activeTab="1" xr2:uid="{D8A2B8A5-53D3-C941-AF2E-4EE9BB9F962D}"/>
  </bookViews>
  <sheets>
    <sheet name="Fig 5A - Metabolite Prolif" sheetId="1" r:id="rId1"/>
    <sheet name="Fig 5B - Heatmap" sheetId="4" r:id="rId2"/>
    <sheet name="Fig 5C - Metab Cell Count" sheetId="2" r:id="rId3"/>
    <sheet name="Fig 5D - P-Myosin W Blo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3" l="1"/>
  <c r="K37" i="3" s="1"/>
  <c r="K46" i="3" s="1"/>
  <c r="H37" i="3"/>
  <c r="G37" i="3"/>
  <c r="D37" i="3"/>
  <c r="E37" i="3" s="1"/>
  <c r="J36" i="3"/>
  <c r="K36" i="3" s="1"/>
  <c r="H36" i="3"/>
  <c r="G36" i="3"/>
  <c r="D36" i="3"/>
  <c r="E36" i="3" s="1"/>
  <c r="E45" i="3" s="1"/>
  <c r="J35" i="3"/>
  <c r="K35" i="3" s="1"/>
  <c r="K44" i="3" s="1"/>
  <c r="G35" i="3"/>
  <c r="H35" i="3" s="1"/>
  <c r="D35" i="3"/>
  <c r="E35" i="3" s="1"/>
  <c r="E44" i="3" s="1"/>
  <c r="K34" i="3"/>
  <c r="K43" i="3" s="1"/>
  <c r="J34" i="3"/>
  <c r="G34" i="3"/>
  <c r="H34" i="3" s="1"/>
  <c r="D34" i="3"/>
  <c r="E34" i="3" s="1"/>
  <c r="K33" i="3"/>
  <c r="K42" i="3" s="1"/>
  <c r="J33" i="3"/>
  <c r="G33" i="3"/>
  <c r="H33" i="3" s="1"/>
  <c r="D33" i="3"/>
  <c r="E33" i="3" s="1"/>
  <c r="E42" i="3" s="1"/>
  <c r="J32" i="3"/>
  <c r="K32" i="3" s="1"/>
  <c r="G32" i="3"/>
  <c r="H32" i="3" s="1"/>
  <c r="H42" i="3" s="1"/>
  <c r="E32" i="3"/>
  <c r="D32" i="3"/>
  <c r="H45" i="3" l="1"/>
  <c r="E43" i="3"/>
  <c r="K45" i="3"/>
  <c r="H43" i="3"/>
  <c r="E46" i="3"/>
  <c r="H46" i="3"/>
  <c r="H44" i="3"/>
</calcChain>
</file>

<file path=xl/sharedStrings.xml><?xml version="1.0" encoding="utf-8"?>
<sst xmlns="http://schemas.openxmlformats.org/spreadsheetml/2006/main" count="147" uniqueCount="82">
  <si>
    <t>Raw Values</t>
  </si>
  <si>
    <t>Donor 1 (F71)</t>
  </si>
  <si>
    <t>Donor 2 (F73)</t>
  </si>
  <si>
    <t>Donor 3 (M70)</t>
  </si>
  <si>
    <t>Tubulin</t>
  </si>
  <si>
    <t>P-Myosin</t>
  </si>
  <si>
    <t>Untreated</t>
  </si>
  <si>
    <t>Y-27632</t>
  </si>
  <si>
    <t>Adenine</t>
  </si>
  <si>
    <t>Niacinamide</t>
  </si>
  <si>
    <t>Glutamic Acid</t>
  </si>
  <si>
    <t>Citrtate</t>
  </si>
  <si>
    <t>Normalised to Untreated Tubulin</t>
  </si>
  <si>
    <t>P-Myosin to Tubulin Ratio</t>
  </si>
  <si>
    <t>Cell Count</t>
  </si>
  <si>
    <t>Donor</t>
  </si>
  <si>
    <t>Media</t>
  </si>
  <si>
    <t>Citric Acid</t>
  </si>
  <si>
    <t>Day 7</t>
  </si>
  <si>
    <t>Donor 1 (M52)</t>
  </si>
  <si>
    <t>Donor 2 (F71)</t>
  </si>
  <si>
    <t>Donor 3 (F76)</t>
  </si>
  <si>
    <t>Donor 4 (F79)</t>
  </si>
  <si>
    <t>Day 14</t>
  </si>
  <si>
    <t>Fold Change to Media Control</t>
  </si>
  <si>
    <t>Log2 Fold Change</t>
  </si>
  <si>
    <t>L-Glutamic Acid</t>
  </si>
  <si>
    <t>Citrate</t>
  </si>
  <si>
    <t>Fold Change to Proliferation index (to Untreated)</t>
  </si>
  <si>
    <t>Donor 1</t>
  </si>
  <si>
    <t>Replicate #1</t>
  </si>
  <si>
    <t>Replicate #2</t>
  </si>
  <si>
    <t>Replicate #3</t>
  </si>
  <si>
    <t>Replicate #4</t>
  </si>
  <si>
    <t>Proliferation index</t>
  </si>
  <si>
    <t>L-Arginine</t>
  </si>
  <si>
    <t>C00062</t>
  </si>
  <si>
    <t>L-Asparagine</t>
  </si>
  <si>
    <t>C00152</t>
  </si>
  <si>
    <t>L-Aspartate</t>
  </si>
  <si>
    <t>C00049</t>
  </si>
  <si>
    <t>L-Carnitinamide</t>
  </si>
  <si>
    <t>C02290</t>
  </si>
  <si>
    <t>L-Cysteine</t>
  </si>
  <si>
    <t>C00097</t>
  </si>
  <si>
    <t>L-Glutamate</t>
  </si>
  <si>
    <t>C00025</t>
  </si>
  <si>
    <t>L-Glutamate 5-semialdehyde</t>
  </si>
  <si>
    <t>C01165</t>
  </si>
  <si>
    <t>L-Glutamine</t>
  </si>
  <si>
    <t>C00064</t>
  </si>
  <si>
    <t>L-Histidine</t>
  </si>
  <si>
    <t>C00135</t>
  </si>
  <si>
    <t>L-Leucine</t>
  </si>
  <si>
    <t>C00123</t>
  </si>
  <si>
    <t>L-Lysine 1,6-lactam</t>
  </si>
  <si>
    <t>C02837</t>
  </si>
  <si>
    <t>L-Methionine S-oxide</t>
  </si>
  <si>
    <t>C02989</t>
  </si>
  <si>
    <t>L-Methionine</t>
  </si>
  <si>
    <t>C00073</t>
  </si>
  <si>
    <t>L-Phenylalanine</t>
  </si>
  <si>
    <t>C00079</t>
  </si>
  <si>
    <t>L-Pipecolate</t>
  </si>
  <si>
    <t>C00408</t>
  </si>
  <si>
    <t>L-Proline</t>
  </si>
  <si>
    <t>C00148</t>
  </si>
  <si>
    <t>L-Serine</t>
  </si>
  <si>
    <t>C00065</t>
  </si>
  <si>
    <t>L-Threonine</t>
  </si>
  <si>
    <t>C00188</t>
  </si>
  <si>
    <t>L-Tryptophan</t>
  </si>
  <si>
    <t>C00078</t>
  </si>
  <si>
    <t>L-Tyrosine</t>
  </si>
  <si>
    <t>C00082</t>
  </si>
  <si>
    <t>L-Valine</t>
  </si>
  <si>
    <t>C00183</t>
  </si>
  <si>
    <t>KEGG ID #</t>
  </si>
  <si>
    <t>Metabolite</t>
  </si>
  <si>
    <t>7 Days</t>
  </si>
  <si>
    <t>28 Days</t>
  </si>
  <si>
    <t>Log2 SQ Fold Change to Flat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</si>
</sst>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u/>
      <sz val="12"/>
      <color rgb="FF000000"/>
      <name val="Calibri"/>
      <family val="2"/>
    </font>
    <font>
      <u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C9ECA-C659-6742-A504-5E7EB2E7D714}">
  <dimension ref="A2:O11"/>
  <sheetViews>
    <sheetView workbookViewId="0">
      <selection activeCell="F22" sqref="F22"/>
    </sheetView>
  </sheetViews>
  <sheetFormatPr defaultColWidth="11" defaultRowHeight="15.75" x14ac:dyDescent="0.25"/>
  <cols>
    <col min="2" max="2" width="11.375" bestFit="1" customWidth="1"/>
    <col min="5" max="5" width="11.5" bestFit="1" customWidth="1"/>
    <col min="6" max="6" width="14.125" bestFit="1" customWidth="1"/>
    <col min="9" max="9" width="11.375" bestFit="1" customWidth="1"/>
  </cols>
  <sheetData>
    <row r="2" spans="1:15" x14ac:dyDescent="0.25">
      <c r="C2" s="16" t="s">
        <v>34</v>
      </c>
      <c r="D2" s="16"/>
      <c r="E2" s="16"/>
      <c r="F2" s="16"/>
      <c r="G2" s="16"/>
      <c r="J2" s="16" t="s">
        <v>28</v>
      </c>
      <c r="K2" s="16"/>
      <c r="L2" s="16"/>
      <c r="M2" s="16"/>
      <c r="N2" s="16"/>
    </row>
    <row r="3" spans="1:15" x14ac:dyDescent="0.25">
      <c r="C3" s="11" t="s">
        <v>6</v>
      </c>
      <c r="D3" s="11" t="s">
        <v>8</v>
      </c>
      <c r="E3" s="11" t="s">
        <v>9</v>
      </c>
      <c r="F3" s="11" t="s">
        <v>26</v>
      </c>
      <c r="G3" s="11" t="s">
        <v>27</v>
      </c>
      <c r="J3" s="11" t="s">
        <v>6</v>
      </c>
      <c r="K3" s="11" t="s">
        <v>8</v>
      </c>
      <c r="L3" s="11" t="s">
        <v>9</v>
      </c>
      <c r="M3" s="11" t="s">
        <v>26</v>
      </c>
      <c r="N3" s="11" t="s">
        <v>27</v>
      </c>
    </row>
    <row r="4" spans="1:15" x14ac:dyDescent="0.25">
      <c r="A4" t="s">
        <v>29</v>
      </c>
      <c r="B4" t="s">
        <v>30</v>
      </c>
      <c r="C4" s="10">
        <v>2.9116219999999999</v>
      </c>
      <c r="D4" s="10">
        <v>2.3399290000000001</v>
      </c>
      <c r="E4" s="10">
        <v>3.2058270000000002</v>
      </c>
      <c r="F4" s="10">
        <v>2.5821809999999998</v>
      </c>
      <c r="G4" s="10">
        <v>2.4355370000000001</v>
      </c>
      <c r="H4" s="9"/>
      <c r="I4" t="s">
        <v>30</v>
      </c>
      <c r="J4" s="9">
        <v>1</v>
      </c>
      <c r="K4" s="9">
        <v>0.803651</v>
      </c>
      <c r="L4" s="9">
        <v>1.1010450000000001</v>
      </c>
      <c r="M4" s="9">
        <v>0.886853</v>
      </c>
      <c r="N4" s="9">
        <v>0.83648800000000001</v>
      </c>
      <c r="O4" s="9"/>
    </row>
    <row r="5" spans="1:15" x14ac:dyDescent="0.25">
      <c r="B5" t="s">
        <v>31</v>
      </c>
      <c r="C5" s="10">
        <v>2.993271</v>
      </c>
      <c r="D5" s="10">
        <v>2.3287010000000001</v>
      </c>
      <c r="E5" s="10">
        <v>1.982675</v>
      </c>
      <c r="F5" s="10">
        <v>2.7796270000000001</v>
      </c>
      <c r="G5" s="10">
        <v>2.5257809999999998</v>
      </c>
      <c r="H5" s="9"/>
      <c r="I5" t="s">
        <v>31</v>
      </c>
      <c r="J5" s="9">
        <v>1</v>
      </c>
      <c r="K5" s="9">
        <v>0.809307</v>
      </c>
      <c r="L5" s="9">
        <v>0.82430800000000004</v>
      </c>
      <c r="M5" s="9">
        <v>0.94576800000000005</v>
      </c>
      <c r="N5" s="9">
        <v>0.92666199999999999</v>
      </c>
      <c r="O5" s="9"/>
    </row>
    <row r="6" spans="1:15" x14ac:dyDescent="0.25">
      <c r="B6" t="s">
        <v>32</v>
      </c>
      <c r="C6" s="10">
        <v>3.1616309999999999</v>
      </c>
      <c r="D6" s="10">
        <v>2.6006740000000002</v>
      </c>
      <c r="E6" s="10">
        <v>1.9155180000000001</v>
      </c>
      <c r="F6" s="10">
        <v>2.9736669999999998</v>
      </c>
      <c r="G6" s="10">
        <v>2.8709950000000002</v>
      </c>
      <c r="H6" s="9"/>
      <c r="I6" t="s">
        <v>32</v>
      </c>
      <c r="J6" s="9">
        <v>1</v>
      </c>
      <c r="K6" s="9">
        <v>0.77797899999999998</v>
      </c>
      <c r="L6" s="9">
        <v>0.66237699999999999</v>
      </c>
      <c r="M6" s="9">
        <v>0.92862500000000003</v>
      </c>
      <c r="N6" s="9">
        <v>0.84382000000000001</v>
      </c>
      <c r="O6" s="9"/>
    </row>
    <row r="7" spans="1:15" x14ac:dyDescent="0.25">
      <c r="B7" t="s">
        <v>33</v>
      </c>
      <c r="C7" s="10">
        <v>2.8475860000000002</v>
      </c>
      <c r="D7" s="10">
        <v>2.3045710000000001</v>
      </c>
      <c r="E7" s="10">
        <v>2.3472879999999998</v>
      </c>
      <c r="F7" s="10">
        <v>2.6931569999999998</v>
      </c>
      <c r="G7" s="10">
        <v>2.6387499999999999</v>
      </c>
      <c r="H7" s="9"/>
      <c r="I7" t="s">
        <v>33</v>
      </c>
      <c r="J7" s="9">
        <v>1</v>
      </c>
      <c r="K7" s="9">
        <v>0.822573</v>
      </c>
      <c r="L7" s="9">
        <v>0.60586399999999996</v>
      </c>
      <c r="M7" s="9">
        <v>0.94054800000000005</v>
      </c>
      <c r="N7" s="9">
        <v>0.90807400000000005</v>
      </c>
      <c r="O7" s="9"/>
    </row>
    <row r="8" spans="1:15" x14ac:dyDescent="0.25">
      <c r="C8" s="9"/>
      <c r="D8" s="9"/>
      <c r="E8" s="9"/>
      <c r="F8" s="9"/>
      <c r="G8" s="9"/>
      <c r="H8" s="9"/>
      <c r="J8" s="9"/>
      <c r="K8" s="9"/>
      <c r="L8" s="9"/>
      <c r="M8" s="9"/>
      <c r="N8" s="9"/>
      <c r="O8" s="9"/>
    </row>
    <row r="10" spans="1:15" x14ac:dyDescent="0.25">
      <c r="C10" s="9"/>
      <c r="D10" s="9"/>
      <c r="E10" s="9"/>
      <c r="F10" s="9"/>
      <c r="G10" s="9"/>
      <c r="H10" s="9"/>
    </row>
    <row r="11" spans="1:15" x14ac:dyDescent="0.25">
      <c r="C11" s="9"/>
      <c r="D11" s="9"/>
      <c r="E11" s="9"/>
      <c r="F11" s="9"/>
      <c r="G11" s="9"/>
      <c r="H11" s="9"/>
    </row>
  </sheetData>
  <mergeCells count="2">
    <mergeCell ref="C2:G2"/>
    <mergeCell ref="J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E5B4E-96DA-9D4A-9BB6-16F72E4B1CF9}">
  <dimension ref="B2:F25"/>
  <sheetViews>
    <sheetView tabSelected="1" workbookViewId="0">
      <selection activeCell="E2" sqref="E2:F2"/>
    </sheetView>
  </sheetViews>
  <sheetFormatPr defaultColWidth="11" defaultRowHeight="15.75" x14ac:dyDescent="0.25"/>
  <cols>
    <col min="2" max="2" width="25.375" bestFit="1" customWidth="1"/>
    <col min="5" max="5" width="11.875" customWidth="1"/>
    <col min="6" max="6" width="13" customWidth="1"/>
  </cols>
  <sheetData>
    <row r="2" spans="2:6" x14ac:dyDescent="0.25">
      <c r="E2" s="16" t="s">
        <v>81</v>
      </c>
      <c r="F2" s="16"/>
    </row>
    <row r="3" spans="2:6" x14ac:dyDescent="0.25">
      <c r="B3" s="11" t="s">
        <v>78</v>
      </c>
      <c r="C3" s="11" t="s">
        <v>77</v>
      </c>
      <c r="E3" s="11" t="s">
        <v>79</v>
      </c>
      <c r="F3" s="11" t="s">
        <v>80</v>
      </c>
    </row>
    <row r="4" spans="2:6" x14ac:dyDescent="0.25">
      <c r="B4" s="12"/>
      <c r="C4" s="12"/>
      <c r="D4" s="13"/>
      <c r="E4" s="14"/>
      <c r="F4" s="14"/>
    </row>
    <row r="5" spans="2:6" x14ac:dyDescent="0.25">
      <c r="B5" s="14" t="s">
        <v>35</v>
      </c>
      <c r="C5" s="15" t="s">
        <v>36</v>
      </c>
      <c r="D5" s="14"/>
      <c r="E5" s="14">
        <v>-0.55412667919089187</v>
      </c>
      <c r="F5" s="14">
        <v>0.69628832404108432</v>
      </c>
    </row>
    <row r="6" spans="2:6" x14ac:dyDescent="0.25">
      <c r="B6" s="14" t="s">
        <v>37</v>
      </c>
      <c r="C6" s="15" t="s">
        <v>38</v>
      </c>
      <c r="D6" s="14"/>
      <c r="E6" s="14">
        <v>-0.59700345416287548</v>
      </c>
      <c r="F6" s="14">
        <v>1.2600290165603854</v>
      </c>
    </row>
    <row r="7" spans="2:6" x14ac:dyDescent="0.25">
      <c r="B7" s="14" t="s">
        <v>39</v>
      </c>
      <c r="C7" s="15" t="s">
        <v>40</v>
      </c>
      <c r="D7" s="14"/>
      <c r="E7" s="14">
        <v>-0.72998278794864691</v>
      </c>
      <c r="F7" s="14">
        <v>0.80242355053608039</v>
      </c>
    </row>
    <row r="8" spans="2:6" x14ac:dyDescent="0.25">
      <c r="B8" s="14" t="s">
        <v>41</v>
      </c>
      <c r="C8" s="15" t="s">
        <v>42</v>
      </c>
      <c r="D8" s="14"/>
      <c r="E8" s="14">
        <v>-0.39187529318646208</v>
      </c>
      <c r="F8" s="14">
        <v>0.57888389785523642</v>
      </c>
    </row>
    <row r="9" spans="2:6" x14ac:dyDescent="0.25">
      <c r="B9" s="14" t="s">
        <v>43</v>
      </c>
      <c r="C9" s="15" t="s">
        <v>44</v>
      </c>
      <c r="D9" s="14"/>
      <c r="E9" s="14">
        <v>-2.6224286875629554E-2</v>
      </c>
      <c r="F9" s="14">
        <v>0.34982815594617617</v>
      </c>
    </row>
    <row r="10" spans="2:6" x14ac:dyDescent="0.25">
      <c r="B10" s="14" t="s">
        <v>45</v>
      </c>
      <c r="C10" s="15" t="s">
        <v>46</v>
      </c>
      <c r="D10" s="14"/>
      <c r="E10" s="14">
        <v>-0.92763278273082361</v>
      </c>
      <c r="F10" s="14">
        <v>0.34931242190100537</v>
      </c>
    </row>
    <row r="11" spans="2:6" x14ac:dyDescent="0.25">
      <c r="B11" s="14" t="s">
        <v>47</v>
      </c>
      <c r="C11" s="15" t="s">
        <v>48</v>
      </c>
      <c r="D11" s="14"/>
      <c r="E11" s="14">
        <v>-0.5140164593884492</v>
      </c>
      <c r="F11" s="14">
        <v>0.57636815272380992</v>
      </c>
    </row>
    <row r="12" spans="2:6" x14ac:dyDescent="0.25">
      <c r="B12" s="14" t="s">
        <v>49</v>
      </c>
      <c r="C12" s="15" t="s">
        <v>50</v>
      </c>
      <c r="D12" s="14"/>
      <c r="E12" s="14">
        <v>-0.4057480594303649</v>
      </c>
      <c r="F12" s="14">
        <v>1.1210595164038308</v>
      </c>
    </row>
    <row r="13" spans="2:6" x14ac:dyDescent="0.25">
      <c r="B13" s="14" t="s">
        <v>51</v>
      </c>
      <c r="C13" s="15" t="s">
        <v>52</v>
      </c>
      <c r="D13" s="14"/>
      <c r="E13" s="14">
        <v>-0.48817407051758094</v>
      </c>
      <c r="F13" s="14">
        <v>0.88869152702978516</v>
      </c>
    </row>
    <row r="14" spans="2:6" x14ac:dyDescent="0.25">
      <c r="B14" s="14" t="s">
        <v>53</v>
      </c>
      <c r="C14" s="15" t="s">
        <v>54</v>
      </c>
      <c r="D14" s="14"/>
      <c r="E14" s="14">
        <v>-0.4763689397321681</v>
      </c>
      <c r="F14" s="14">
        <v>1.0863974526809184</v>
      </c>
    </row>
    <row r="15" spans="2:6" x14ac:dyDescent="0.25">
      <c r="B15" s="14" t="s">
        <v>55</v>
      </c>
      <c r="C15" s="15" t="s">
        <v>56</v>
      </c>
      <c r="D15" s="14"/>
      <c r="E15" s="14">
        <v>-1.6649050259709343E-2</v>
      </c>
      <c r="F15" s="14">
        <v>-0.45808331490025633</v>
      </c>
    </row>
    <row r="16" spans="2:6" x14ac:dyDescent="0.25">
      <c r="B16" s="14" t="s">
        <v>59</v>
      </c>
      <c r="C16" s="15" t="s">
        <v>60</v>
      </c>
      <c r="D16" s="14"/>
      <c r="E16" s="14">
        <v>-0.59614490638011508</v>
      </c>
      <c r="F16" s="14">
        <v>1.0723545099872049</v>
      </c>
    </row>
    <row r="17" spans="2:6" x14ac:dyDescent="0.25">
      <c r="B17" s="14" t="s">
        <v>57</v>
      </c>
      <c r="C17" s="15" t="s">
        <v>58</v>
      </c>
      <c r="D17" s="14"/>
      <c r="E17" s="14">
        <v>-0.51936586661792083</v>
      </c>
      <c r="F17" s="14">
        <v>0.87873934887450811</v>
      </c>
    </row>
    <row r="18" spans="2:6" x14ac:dyDescent="0.25">
      <c r="B18" s="14" t="s">
        <v>61</v>
      </c>
      <c r="C18" s="15" t="s">
        <v>62</v>
      </c>
      <c r="D18" s="14"/>
      <c r="E18" s="14">
        <v>-0.62713814666521794</v>
      </c>
      <c r="F18" s="14">
        <v>0.95412582975102478</v>
      </c>
    </row>
    <row r="19" spans="2:6" x14ac:dyDescent="0.25">
      <c r="B19" s="14" t="s">
        <v>63</v>
      </c>
      <c r="C19" s="15" t="s">
        <v>64</v>
      </c>
      <c r="D19" s="14"/>
      <c r="E19" s="14">
        <v>-0.38560088516721008</v>
      </c>
      <c r="F19" s="14">
        <v>-0.49195732488337818</v>
      </c>
    </row>
    <row r="20" spans="2:6" x14ac:dyDescent="0.25">
      <c r="B20" s="14" t="s">
        <v>65</v>
      </c>
      <c r="C20" s="15" t="s">
        <v>66</v>
      </c>
      <c r="D20" s="14"/>
      <c r="E20" s="14">
        <v>-0.69098396536171269</v>
      </c>
      <c r="F20" s="14">
        <v>0.73145599127554783</v>
      </c>
    </row>
    <row r="21" spans="2:6" x14ac:dyDescent="0.25">
      <c r="B21" s="14" t="s">
        <v>67</v>
      </c>
      <c r="C21" s="15" t="s">
        <v>68</v>
      </c>
      <c r="D21" s="14"/>
      <c r="E21" s="14">
        <v>-0.6472051536604716</v>
      </c>
      <c r="F21" s="14">
        <v>1.471738945063674</v>
      </c>
    </row>
    <row r="22" spans="2:6" x14ac:dyDescent="0.25">
      <c r="B22" s="14" t="s">
        <v>69</v>
      </c>
      <c r="C22" s="15" t="s">
        <v>70</v>
      </c>
      <c r="D22" s="14"/>
      <c r="E22" s="14">
        <v>-0.54700263250104952</v>
      </c>
      <c r="F22" s="14">
        <v>1.3397714650295425</v>
      </c>
    </row>
    <row r="23" spans="2:6" x14ac:dyDescent="0.25">
      <c r="B23" s="14" t="s">
        <v>71</v>
      </c>
      <c r="C23" s="15" t="s">
        <v>72</v>
      </c>
      <c r="D23" s="14"/>
      <c r="E23" s="14">
        <v>-0.62528747088612069</v>
      </c>
      <c r="F23" s="14">
        <v>1.0573178953127715</v>
      </c>
    </row>
    <row r="24" spans="2:6" x14ac:dyDescent="0.25">
      <c r="B24" s="14" t="s">
        <v>73</v>
      </c>
      <c r="C24" s="15" t="s">
        <v>74</v>
      </c>
      <c r="D24" s="14"/>
      <c r="E24" s="14">
        <v>-0.64886398563750181</v>
      </c>
      <c r="F24" s="14">
        <v>1.220332564740336</v>
      </c>
    </row>
    <row r="25" spans="2:6" x14ac:dyDescent="0.25">
      <c r="B25" s="14" t="s">
        <v>75</v>
      </c>
      <c r="C25" s="15" t="s">
        <v>76</v>
      </c>
      <c r="D25" s="14"/>
      <c r="E25" s="14">
        <v>-0.55630224225533165</v>
      </c>
      <c r="F25" s="14">
        <v>1.1662857427657964</v>
      </c>
    </row>
  </sheetData>
  <mergeCells count="1"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BCA52-05D8-3342-9092-4236A0EE3DE8}">
  <dimension ref="B3:H42"/>
  <sheetViews>
    <sheetView workbookViewId="0">
      <selection activeCell="L9" sqref="L9"/>
    </sheetView>
  </sheetViews>
  <sheetFormatPr defaultColWidth="11" defaultRowHeight="15.75" x14ac:dyDescent="0.25"/>
  <cols>
    <col min="3" max="3" width="13" bestFit="1" customWidth="1"/>
    <col min="6" max="7" width="12.625" bestFit="1" customWidth="1"/>
  </cols>
  <sheetData>
    <row r="3" spans="2:8" x14ac:dyDescent="0.25">
      <c r="B3" s="4" t="s">
        <v>14</v>
      </c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1"/>
      <c r="C5" s="6" t="s">
        <v>15</v>
      </c>
      <c r="D5" s="6" t="s">
        <v>16</v>
      </c>
      <c r="E5" s="6" t="s">
        <v>8</v>
      </c>
      <c r="F5" s="6" t="s">
        <v>9</v>
      </c>
      <c r="G5" s="6" t="s">
        <v>10</v>
      </c>
      <c r="H5" s="6" t="s">
        <v>17</v>
      </c>
    </row>
    <row r="6" spans="2:8" x14ac:dyDescent="0.25">
      <c r="B6" s="1" t="s">
        <v>18</v>
      </c>
      <c r="C6" s="1" t="s">
        <v>19</v>
      </c>
      <c r="D6" s="7">
        <v>909</v>
      </c>
      <c r="E6" s="7">
        <v>1458</v>
      </c>
      <c r="F6" s="7">
        <v>3802.5</v>
      </c>
      <c r="G6" s="7">
        <v>801</v>
      </c>
      <c r="H6" s="7">
        <v>765</v>
      </c>
    </row>
    <row r="7" spans="2:8" x14ac:dyDescent="0.25">
      <c r="B7" s="1"/>
      <c r="C7" s="1" t="s">
        <v>20</v>
      </c>
      <c r="D7" s="7">
        <v>1219.5</v>
      </c>
      <c r="E7" s="7">
        <v>1593</v>
      </c>
      <c r="F7" s="7">
        <v>13999.5</v>
      </c>
      <c r="G7" s="7">
        <v>1660.5</v>
      </c>
      <c r="H7" s="7">
        <v>1188</v>
      </c>
    </row>
    <row r="8" spans="2:8" x14ac:dyDescent="0.25">
      <c r="B8" s="1"/>
      <c r="C8" s="1" t="s">
        <v>21</v>
      </c>
      <c r="D8" s="7">
        <v>1444.5</v>
      </c>
      <c r="E8" s="7">
        <v>936</v>
      </c>
      <c r="F8" s="7">
        <v>8811</v>
      </c>
      <c r="G8" s="7">
        <v>639</v>
      </c>
      <c r="H8" s="7">
        <v>886.5</v>
      </c>
    </row>
    <row r="9" spans="2:8" x14ac:dyDescent="0.25">
      <c r="B9" s="1"/>
      <c r="C9" s="1" t="s">
        <v>22</v>
      </c>
      <c r="D9" s="7">
        <v>2569.5</v>
      </c>
      <c r="E9" s="7">
        <v>1305</v>
      </c>
      <c r="F9" s="7">
        <v>15048</v>
      </c>
      <c r="G9" s="7">
        <v>1602</v>
      </c>
      <c r="H9" s="7">
        <v>1989</v>
      </c>
    </row>
    <row r="10" spans="2:8" x14ac:dyDescent="0.25">
      <c r="B10" s="1"/>
      <c r="C10" s="1"/>
      <c r="D10" s="7"/>
      <c r="E10" s="7"/>
      <c r="F10" s="7"/>
      <c r="G10" s="7"/>
      <c r="H10" s="7"/>
    </row>
    <row r="11" spans="2:8" x14ac:dyDescent="0.25">
      <c r="B11" s="1" t="s">
        <v>23</v>
      </c>
      <c r="C11" s="1" t="s">
        <v>19</v>
      </c>
      <c r="D11" s="7">
        <v>4279.5</v>
      </c>
      <c r="E11" s="7">
        <v>2952</v>
      </c>
      <c r="F11" s="7">
        <v>22117.5</v>
      </c>
      <c r="G11" s="7">
        <v>4419</v>
      </c>
      <c r="H11" s="7">
        <v>3681</v>
      </c>
    </row>
    <row r="12" spans="2:8" x14ac:dyDescent="0.25">
      <c r="B12" s="1"/>
      <c r="C12" s="1" t="s">
        <v>20</v>
      </c>
      <c r="D12" s="7">
        <v>10300.5</v>
      </c>
      <c r="E12" s="7">
        <v>4203</v>
      </c>
      <c r="F12" s="7">
        <v>42736.5</v>
      </c>
      <c r="G12" s="7">
        <v>6691.5</v>
      </c>
      <c r="H12" s="7">
        <v>7389</v>
      </c>
    </row>
    <row r="13" spans="2:8" x14ac:dyDescent="0.25">
      <c r="B13" s="1"/>
      <c r="C13" s="1" t="s">
        <v>21</v>
      </c>
      <c r="D13" s="7">
        <v>9855</v>
      </c>
      <c r="E13" s="7">
        <v>2754</v>
      </c>
      <c r="F13" s="7">
        <v>42277.5</v>
      </c>
      <c r="G13" s="7">
        <v>4770</v>
      </c>
      <c r="H13" s="7">
        <v>3928.5</v>
      </c>
    </row>
    <row r="14" spans="2:8" x14ac:dyDescent="0.25">
      <c r="B14" s="1"/>
      <c r="C14" s="1" t="s">
        <v>22</v>
      </c>
      <c r="D14" s="7">
        <v>15723</v>
      </c>
      <c r="E14" s="7">
        <v>4311</v>
      </c>
      <c r="F14" s="7">
        <v>48168</v>
      </c>
      <c r="G14" s="7">
        <v>8473.5</v>
      </c>
      <c r="H14" s="7">
        <v>7240.5</v>
      </c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1"/>
      <c r="C16" s="1"/>
      <c r="D16" s="1"/>
      <c r="E16" s="1"/>
      <c r="F16" s="1"/>
      <c r="G16" s="1"/>
      <c r="H16" s="1"/>
    </row>
    <row r="17" spans="2:8" x14ac:dyDescent="0.25">
      <c r="B17" s="4" t="s">
        <v>24</v>
      </c>
      <c r="C17" s="1"/>
      <c r="D17" s="1"/>
      <c r="E17" s="1"/>
      <c r="F17" s="1"/>
      <c r="G17" s="1"/>
      <c r="H17" s="1"/>
    </row>
    <row r="18" spans="2:8" x14ac:dyDescent="0.25">
      <c r="B18" s="1"/>
      <c r="C18" s="1"/>
      <c r="D18" s="1"/>
      <c r="E18" s="1"/>
      <c r="F18" s="1"/>
      <c r="G18" s="1"/>
      <c r="H18" s="1"/>
    </row>
    <row r="19" spans="2:8" x14ac:dyDescent="0.25">
      <c r="B19" s="1"/>
      <c r="C19" s="6" t="s">
        <v>15</v>
      </c>
      <c r="D19" s="6" t="s">
        <v>8</v>
      </c>
      <c r="E19" s="6" t="s">
        <v>9</v>
      </c>
      <c r="F19" s="6" t="s">
        <v>10</v>
      </c>
      <c r="G19" s="6" t="s">
        <v>17</v>
      </c>
      <c r="H19" s="1"/>
    </row>
    <row r="20" spans="2:8" x14ac:dyDescent="0.25">
      <c r="B20" s="1" t="s">
        <v>18</v>
      </c>
      <c r="C20" s="1" t="s">
        <v>19</v>
      </c>
      <c r="D20" s="8">
        <v>1.6039603960396041</v>
      </c>
      <c r="E20" s="8">
        <v>4.1831683168316829</v>
      </c>
      <c r="F20" s="8">
        <v>0.88118811881188119</v>
      </c>
      <c r="G20" s="8">
        <v>0.84158415841584155</v>
      </c>
      <c r="H20" s="8"/>
    </row>
    <row r="21" spans="2:8" x14ac:dyDescent="0.25">
      <c r="B21" s="1"/>
      <c r="C21" s="1" t="s">
        <v>20</v>
      </c>
      <c r="D21" s="8">
        <v>1.3046683046683047</v>
      </c>
      <c r="E21" s="8">
        <v>11.465601965601966</v>
      </c>
      <c r="F21" s="8">
        <v>1.3599508599508598</v>
      </c>
      <c r="G21" s="8">
        <v>0.97297297297297303</v>
      </c>
      <c r="H21" s="8"/>
    </row>
    <row r="22" spans="2:8" x14ac:dyDescent="0.25">
      <c r="B22" s="1"/>
      <c r="C22" s="1" t="s">
        <v>21</v>
      </c>
      <c r="D22" s="8">
        <v>0.64730290456431538</v>
      </c>
      <c r="E22" s="8">
        <v>6.0933609958506221</v>
      </c>
      <c r="F22" s="8">
        <v>0.44190871369294604</v>
      </c>
      <c r="G22" s="8">
        <v>0.61307053941908718</v>
      </c>
      <c r="H22" s="8"/>
    </row>
    <row r="23" spans="2:8" x14ac:dyDescent="0.25">
      <c r="B23" s="1"/>
      <c r="C23" s="1" t="s">
        <v>22</v>
      </c>
      <c r="D23" s="8">
        <v>0.50758459743290552</v>
      </c>
      <c r="E23" s="8">
        <v>5.8529754959159863</v>
      </c>
      <c r="F23" s="8">
        <v>0.62310385064177365</v>
      </c>
      <c r="G23" s="8">
        <v>0.77362893815635936</v>
      </c>
      <c r="H23" s="8"/>
    </row>
    <row r="24" spans="2:8" x14ac:dyDescent="0.25">
      <c r="B24" s="1"/>
      <c r="C24" s="1"/>
      <c r="D24" s="8"/>
      <c r="E24" s="8"/>
      <c r="F24" s="8"/>
      <c r="G24" s="8"/>
      <c r="H24" s="8"/>
    </row>
    <row r="25" spans="2:8" x14ac:dyDescent="0.25">
      <c r="B25" s="1" t="s">
        <v>23</v>
      </c>
      <c r="C25" s="1" t="s">
        <v>19</v>
      </c>
      <c r="D25" s="8">
        <v>0.6895585143658024</v>
      </c>
      <c r="E25" s="8">
        <v>5.1664330763840223</v>
      </c>
      <c r="F25" s="8">
        <v>1.0322354590049054</v>
      </c>
      <c r="G25" s="8">
        <v>0.85984583041345475</v>
      </c>
      <c r="H25" s="8"/>
    </row>
    <row r="26" spans="2:8" x14ac:dyDescent="0.25">
      <c r="B26" s="1"/>
      <c r="C26" s="1" t="s">
        <v>20</v>
      </c>
      <c r="D26" s="8">
        <v>0.40797903319743739</v>
      </c>
      <c r="E26" s="8">
        <v>4.1483692486895745</v>
      </c>
      <c r="F26" s="8">
        <v>0.64953407105416427</v>
      </c>
      <c r="G26" s="8">
        <v>0.71723937099592316</v>
      </c>
      <c r="H26" s="8"/>
    </row>
    <row r="27" spans="2:8" x14ac:dyDescent="0.25">
      <c r="B27" s="1"/>
      <c r="C27" s="1" t="s">
        <v>21</v>
      </c>
      <c r="D27" s="8">
        <v>0.27945205479452057</v>
      </c>
      <c r="E27" s="8">
        <v>4.2899543378995437</v>
      </c>
      <c r="F27" s="8">
        <v>0.48401826484018262</v>
      </c>
      <c r="G27" s="8">
        <v>0.39863013698630134</v>
      </c>
      <c r="H27" s="8"/>
    </row>
    <row r="28" spans="2:8" x14ac:dyDescent="0.25">
      <c r="B28" s="1"/>
      <c r="C28" s="1" t="s">
        <v>22</v>
      </c>
      <c r="D28" s="8">
        <v>0.27418431597023468</v>
      </c>
      <c r="E28" s="8">
        <v>3.0635374928448771</v>
      </c>
      <c r="F28" s="8">
        <v>0.53892386949055526</v>
      </c>
      <c r="G28" s="8">
        <v>0.46050372066399542</v>
      </c>
      <c r="H28" s="8"/>
    </row>
    <row r="29" spans="2:8" x14ac:dyDescent="0.25">
      <c r="B29" s="1"/>
      <c r="C29" s="1"/>
      <c r="D29" s="1"/>
      <c r="E29" s="1"/>
      <c r="F29" s="1"/>
      <c r="G29" s="1"/>
      <c r="H29" s="1"/>
    </row>
    <row r="30" spans="2:8" x14ac:dyDescent="0.25">
      <c r="B30" s="1"/>
      <c r="C30" s="1"/>
      <c r="D30" s="1"/>
      <c r="E30" s="1"/>
      <c r="F30" s="1"/>
      <c r="G30" s="1"/>
      <c r="H30" s="1"/>
    </row>
    <row r="31" spans="2:8" x14ac:dyDescent="0.25">
      <c r="B31" s="4" t="s">
        <v>25</v>
      </c>
      <c r="C31" s="1"/>
      <c r="D31" s="1"/>
      <c r="E31" s="1"/>
      <c r="F31" s="1"/>
      <c r="G31" s="1"/>
      <c r="H31" s="1"/>
    </row>
    <row r="32" spans="2:8" x14ac:dyDescent="0.25">
      <c r="B32" s="4"/>
      <c r="C32" s="1"/>
      <c r="D32" s="1"/>
      <c r="E32" s="1"/>
      <c r="F32" s="1"/>
      <c r="G32" s="1"/>
      <c r="H32" s="1"/>
    </row>
    <row r="33" spans="2:8" x14ac:dyDescent="0.25">
      <c r="B33" s="1"/>
      <c r="C33" s="6" t="s">
        <v>15</v>
      </c>
      <c r="D33" s="6" t="s">
        <v>8</v>
      </c>
      <c r="E33" s="6" t="s">
        <v>9</v>
      </c>
      <c r="F33" s="6" t="s">
        <v>10</v>
      </c>
      <c r="G33" s="6" t="s">
        <v>17</v>
      </c>
      <c r="H33" s="1"/>
    </row>
    <row r="34" spans="2:8" x14ac:dyDescent="0.25">
      <c r="B34" s="1" t="s">
        <v>18</v>
      </c>
      <c r="C34" s="1" t="s">
        <v>19</v>
      </c>
      <c r="D34" s="8">
        <v>0.68163852013283011</v>
      </c>
      <c r="E34" s="8">
        <v>2.0645960484177519</v>
      </c>
      <c r="F34" s="8">
        <v>-0.18247805178539697</v>
      </c>
      <c r="G34" s="8">
        <v>-0.24882054661409306</v>
      </c>
      <c r="H34" s="1"/>
    </row>
    <row r="35" spans="2:8" x14ac:dyDescent="0.25">
      <c r="B35" s="1"/>
      <c r="C35" s="1" t="s">
        <v>20</v>
      </c>
      <c r="D35" s="8">
        <v>0.38368306653790668</v>
      </c>
      <c r="E35" s="8">
        <v>3.5192401959892909</v>
      </c>
      <c r="F35" s="8">
        <v>0.44355452251530508</v>
      </c>
      <c r="G35" s="8">
        <v>-3.9528364186637341E-2</v>
      </c>
      <c r="H35" s="1"/>
    </row>
    <row r="36" spans="2:8" x14ac:dyDescent="0.25">
      <c r="B36" s="1"/>
      <c r="C36" s="1" t="s">
        <v>21</v>
      </c>
      <c r="D36" s="8">
        <v>-0.62748711736771323</v>
      </c>
      <c r="E36" s="8">
        <v>2.6072382140948895</v>
      </c>
      <c r="F36" s="8">
        <v>-1.1781797160041236</v>
      </c>
      <c r="G36" s="8">
        <v>-0.70587501605242908</v>
      </c>
      <c r="H36" s="1"/>
    </row>
    <row r="37" spans="2:8" x14ac:dyDescent="0.25">
      <c r="B37" s="1"/>
      <c r="C37" s="1" t="s">
        <v>22</v>
      </c>
      <c r="D37" s="8">
        <v>-0.97827980337640918</v>
      </c>
      <c r="E37" s="8">
        <v>2.5491702386895394</v>
      </c>
      <c r="F37" s="8">
        <v>-0.68245546242494592</v>
      </c>
      <c r="G37" s="8">
        <v>-0.37028633399991218</v>
      </c>
      <c r="H37" s="1"/>
    </row>
    <row r="38" spans="2:8" x14ac:dyDescent="0.25">
      <c r="B38" s="1"/>
      <c r="C38" s="1"/>
      <c r="D38" s="8"/>
      <c r="E38" s="8"/>
      <c r="F38" s="8"/>
      <c r="G38" s="8"/>
      <c r="H38" s="1"/>
    </row>
    <row r="39" spans="2:8" x14ac:dyDescent="0.25">
      <c r="B39" s="1" t="s">
        <v>23</v>
      </c>
      <c r="C39" s="1" t="s">
        <v>19</v>
      </c>
      <c r="D39" s="8">
        <v>-0.5362551141365236</v>
      </c>
      <c r="E39" s="8">
        <v>2.3691685824733355</v>
      </c>
      <c r="F39" s="8">
        <v>4.5772095560085831E-2</v>
      </c>
      <c r="G39" s="8">
        <v>-0.21785008581285856</v>
      </c>
      <c r="H39" s="1"/>
    </row>
    <row r="40" spans="2:8" x14ac:dyDescent="0.25">
      <c r="B40" s="1"/>
      <c r="C40" s="1" t="s">
        <v>20</v>
      </c>
      <c r="D40" s="8">
        <v>-1.2934330835713161</v>
      </c>
      <c r="E40" s="8">
        <v>2.0525443149669651</v>
      </c>
      <c r="F40" s="8">
        <v>-0.62252289122855931</v>
      </c>
      <c r="G40" s="8">
        <v>-0.47947341150317313</v>
      </c>
      <c r="H40" s="1"/>
    </row>
    <row r="41" spans="2:8" x14ac:dyDescent="0.25">
      <c r="B41" s="1"/>
      <c r="C41" s="1" t="s">
        <v>21</v>
      </c>
      <c r="D41" s="8">
        <v>-1.8393273117958839</v>
      </c>
      <c r="E41" s="8">
        <v>2.1009622918188824</v>
      </c>
      <c r="F41" s="8">
        <v>-1.0468666050379742</v>
      </c>
      <c r="G41" s="8">
        <v>-1.3268773108590959</v>
      </c>
      <c r="H41" s="1"/>
    </row>
    <row r="42" spans="2:8" x14ac:dyDescent="0.25">
      <c r="B42" s="1"/>
      <c r="C42" s="1" t="s">
        <v>22</v>
      </c>
      <c r="D42" s="8">
        <v>-1.8667820471805796</v>
      </c>
      <c r="E42" s="8">
        <v>1.6151985077247013</v>
      </c>
      <c r="F42" s="8">
        <v>-0.89184660830253126</v>
      </c>
      <c r="G42" s="8">
        <v>-1.1187152821933133</v>
      </c>
      <c r="H4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B7DCF-9561-3F4C-ADFD-D7B00224ED4B}">
  <dimension ref="B19:K46"/>
  <sheetViews>
    <sheetView topLeftCell="A19" workbookViewId="0">
      <selection activeCell="A21" sqref="A21"/>
    </sheetView>
  </sheetViews>
  <sheetFormatPr defaultColWidth="11" defaultRowHeight="15.75" x14ac:dyDescent="0.25"/>
  <sheetData>
    <row r="19" spans="2:11" x14ac:dyDescent="0.25">
      <c r="B19" s="5" t="s">
        <v>0</v>
      </c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7" t="s">
        <v>1</v>
      </c>
      <c r="E21" s="17"/>
      <c r="F21" s="1"/>
      <c r="G21" s="17" t="s">
        <v>2</v>
      </c>
      <c r="H21" s="17"/>
      <c r="I21" s="1"/>
      <c r="J21" s="17" t="s">
        <v>3</v>
      </c>
      <c r="K21" s="17"/>
    </row>
    <row r="22" spans="2:11" x14ac:dyDescent="0.25">
      <c r="B22" s="1"/>
      <c r="C22" s="1"/>
      <c r="D22" s="2" t="s">
        <v>4</v>
      </c>
      <c r="E22" s="2" t="s">
        <v>5</v>
      </c>
      <c r="F22" s="1"/>
      <c r="G22" s="2" t="s">
        <v>4</v>
      </c>
      <c r="H22" s="2" t="s">
        <v>5</v>
      </c>
      <c r="I22" s="1"/>
      <c r="J22" s="2" t="s">
        <v>4</v>
      </c>
      <c r="K22" s="2" t="s">
        <v>5</v>
      </c>
    </row>
    <row r="23" spans="2:11" x14ac:dyDescent="0.25">
      <c r="B23" s="1" t="s">
        <v>6</v>
      </c>
      <c r="C23" s="1"/>
      <c r="D23" s="3">
        <v>11507.032999999999</v>
      </c>
      <c r="E23" s="3">
        <v>6769.69</v>
      </c>
      <c r="F23" s="3"/>
      <c r="G23" s="3">
        <v>11363.861000000001</v>
      </c>
      <c r="H23" s="3">
        <v>5762</v>
      </c>
      <c r="I23" s="3"/>
      <c r="J23" s="3">
        <v>13100.347</v>
      </c>
      <c r="K23" s="3">
        <v>4062.4389999999999</v>
      </c>
    </row>
    <row r="24" spans="2:11" x14ac:dyDescent="0.25">
      <c r="B24" s="1" t="s">
        <v>7</v>
      </c>
      <c r="C24" s="1"/>
      <c r="D24" s="3">
        <v>11745.569</v>
      </c>
      <c r="E24" s="3">
        <v>2587.0830000000001</v>
      </c>
      <c r="F24" s="3"/>
      <c r="G24" s="3">
        <v>14307.882</v>
      </c>
      <c r="H24" s="3">
        <v>4564.4679999999998</v>
      </c>
      <c r="I24" s="3"/>
      <c r="J24" s="3">
        <v>15055.710999999999</v>
      </c>
      <c r="K24" s="3">
        <v>2573.8609999999999</v>
      </c>
    </row>
    <row r="25" spans="2:11" x14ac:dyDescent="0.25">
      <c r="B25" s="1" t="s">
        <v>8</v>
      </c>
      <c r="C25" s="1"/>
      <c r="D25" s="3">
        <v>14521.075000000001</v>
      </c>
      <c r="E25" s="3">
        <v>8024.64</v>
      </c>
      <c r="F25" s="3"/>
      <c r="G25" s="3">
        <v>15185.075000000001</v>
      </c>
      <c r="H25" s="3">
        <v>9284.66</v>
      </c>
      <c r="I25" s="3"/>
      <c r="J25" s="3">
        <v>15333.518</v>
      </c>
      <c r="K25" s="3">
        <v>7274.0749999999998</v>
      </c>
    </row>
    <row r="26" spans="2:11" x14ac:dyDescent="0.25">
      <c r="B26" s="1" t="s">
        <v>9</v>
      </c>
      <c r="C26" s="1"/>
      <c r="D26" s="3">
        <v>14236.589</v>
      </c>
      <c r="E26" s="3">
        <v>1933.376</v>
      </c>
      <c r="F26" s="3"/>
      <c r="G26" s="3">
        <v>12767.933000000001</v>
      </c>
      <c r="H26" s="3">
        <v>5198.933</v>
      </c>
      <c r="I26" s="3"/>
      <c r="J26" s="3">
        <v>12001.69</v>
      </c>
      <c r="K26" s="3">
        <v>1973.3050000000001</v>
      </c>
    </row>
    <row r="27" spans="2:11" x14ac:dyDescent="0.25">
      <c r="B27" s="1" t="s">
        <v>10</v>
      </c>
      <c r="C27" s="1"/>
      <c r="D27" s="3">
        <v>14627.974</v>
      </c>
      <c r="E27" s="3">
        <v>2434.4470000000001</v>
      </c>
      <c r="F27" s="3"/>
      <c r="G27" s="3">
        <v>11902.589</v>
      </c>
      <c r="H27" s="3">
        <v>5432.7610000000004</v>
      </c>
      <c r="I27" s="3"/>
      <c r="J27" s="3">
        <v>12885.974</v>
      </c>
      <c r="K27" s="3">
        <v>3689.9119999999998</v>
      </c>
    </row>
    <row r="28" spans="2:11" x14ac:dyDescent="0.25">
      <c r="B28" s="1" t="s">
        <v>11</v>
      </c>
      <c r="C28" s="1"/>
      <c r="D28" s="3">
        <v>12734.489</v>
      </c>
      <c r="E28" s="3">
        <v>3870.3969999999999</v>
      </c>
      <c r="F28" s="3"/>
      <c r="G28" s="3">
        <v>7444.518</v>
      </c>
      <c r="H28" s="3">
        <v>2451.134</v>
      </c>
      <c r="I28" s="3"/>
      <c r="J28" s="3">
        <v>13374.368</v>
      </c>
      <c r="K28" s="3">
        <v>3727.8409999999999</v>
      </c>
    </row>
    <row r="29" spans="2:11" x14ac:dyDescent="0.25">
      <c r="B29" s="1"/>
      <c r="C29" s="1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4" t="s">
        <v>12</v>
      </c>
      <c r="C30" s="1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1"/>
      <c r="C31" s="1"/>
      <c r="D31" s="3"/>
      <c r="E31" s="3"/>
      <c r="F31" s="3"/>
      <c r="G31" s="3"/>
      <c r="H31" s="3"/>
      <c r="I31" s="3"/>
      <c r="J31" s="3"/>
      <c r="K31" s="3"/>
    </row>
    <row r="32" spans="2:11" x14ac:dyDescent="0.25">
      <c r="B32" s="1" t="s">
        <v>6</v>
      </c>
      <c r="C32" s="1"/>
      <c r="D32" s="3">
        <f t="shared" ref="D32:D37" si="0">11507.033/D23</f>
        <v>1</v>
      </c>
      <c r="E32" s="3">
        <f t="shared" ref="E32:E37" si="1">E23*D32</f>
        <v>6769.69</v>
      </c>
      <c r="F32" s="3"/>
      <c r="G32" s="3">
        <f t="shared" ref="G32:G37" si="2">11363.861/G23</f>
        <v>1</v>
      </c>
      <c r="H32" s="3">
        <f t="shared" ref="H32:H37" si="3">H23*G32</f>
        <v>5762</v>
      </c>
      <c r="I32" s="3"/>
      <c r="J32" s="3">
        <f t="shared" ref="J32:J37" si="4">13100.347/J23</f>
        <v>1</v>
      </c>
      <c r="K32" s="3">
        <f t="shared" ref="K32:K37" si="5">K23*J32</f>
        <v>4062.4389999999999</v>
      </c>
    </row>
    <row r="33" spans="2:11" x14ac:dyDescent="0.25">
      <c r="B33" s="1" t="s">
        <v>7</v>
      </c>
      <c r="C33" s="1"/>
      <c r="D33" s="3">
        <f t="shared" si="0"/>
        <v>0.97969140532910748</v>
      </c>
      <c r="E33" s="3">
        <f t="shared" si="1"/>
        <v>2534.5429799730437</v>
      </c>
      <c r="F33" s="3"/>
      <c r="G33" s="3">
        <f t="shared" si="2"/>
        <v>0.79423781940611482</v>
      </c>
      <c r="H33" s="3">
        <f t="shared" si="3"/>
        <v>3625.2731110689901</v>
      </c>
      <c r="I33" s="3"/>
      <c r="J33" s="3">
        <f t="shared" si="4"/>
        <v>0.87012476528009874</v>
      </c>
      <c r="K33" s="3">
        <f t="shared" si="5"/>
        <v>2239.5801984886002</v>
      </c>
    </row>
    <row r="34" spans="2:11" x14ac:dyDescent="0.25">
      <c r="B34" s="1" t="s">
        <v>8</v>
      </c>
      <c r="C34" s="1"/>
      <c r="D34" s="3">
        <f t="shared" si="0"/>
        <v>0.7924367169785983</v>
      </c>
      <c r="E34" s="3">
        <f t="shared" si="1"/>
        <v>6359.0193765351396</v>
      </c>
      <c r="F34" s="3"/>
      <c r="G34" s="3">
        <f t="shared" si="2"/>
        <v>0.74835725210445125</v>
      </c>
      <c r="H34" s="3">
        <f t="shared" si="3"/>
        <v>6948.2426443241138</v>
      </c>
      <c r="I34" s="3"/>
      <c r="J34" s="3">
        <f t="shared" si="4"/>
        <v>0.85436016705364026</v>
      </c>
      <c r="K34" s="3">
        <f t="shared" si="5"/>
        <v>6214.6799321607077</v>
      </c>
    </row>
    <row r="35" spans="2:11" x14ac:dyDescent="0.25">
      <c r="B35" s="1" t="s">
        <v>9</v>
      </c>
      <c r="C35" s="1"/>
      <c r="D35" s="3">
        <f t="shared" si="0"/>
        <v>0.80827177071698841</v>
      </c>
      <c r="E35" s="3">
        <f t="shared" si="1"/>
        <v>1562.6932429817282</v>
      </c>
      <c r="F35" s="3"/>
      <c r="G35" s="3">
        <f t="shared" si="2"/>
        <v>0.89003137782756225</v>
      </c>
      <c r="H35" s="3">
        <f t="shared" si="3"/>
        <v>4627.213501223182</v>
      </c>
      <c r="I35" s="3"/>
      <c r="J35" s="3">
        <f t="shared" si="4"/>
        <v>1.0915418578550187</v>
      </c>
      <c r="K35" s="3">
        <f t="shared" si="5"/>
        <v>2153.9450058145976</v>
      </c>
    </row>
    <row r="36" spans="2:11" x14ac:dyDescent="0.25">
      <c r="B36" s="1" t="s">
        <v>10</v>
      </c>
      <c r="C36" s="1"/>
      <c r="D36" s="3">
        <f t="shared" si="0"/>
        <v>0.78664571047227727</v>
      </c>
      <c r="E36" s="3">
        <f t="shared" si="1"/>
        <v>1915.047289922104</v>
      </c>
      <c r="F36" s="3"/>
      <c r="G36" s="3">
        <f t="shared" si="2"/>
        <v>0.95473858670579992</v>
      </c>
      <c r="H36" s="3">
        <f t="shared" si="3"/>
        <v>5186.8665590503888</v>
      </c>
      <c r="I36" s="3"/>
      <c r="J36" s="3">
        <f t="shared" si="4"/>
        <v>1.0166361502824699</v>
      </c>
      <c r="K36" s="3">
        <f t="shared" si="5"/>
        <v>3751.2979305610888</v>
      </c>
    </row>
    <row r="37" spans="2:11" x14ac:dyDescent="0.25">
      <c r="B37" s="1" t="s">
        <v>11</v>
      </c>
      <c r="C37" s="1"/>
      <c r="D37" s="3">
        <f t="shared" si="0"/>
        <v>0.90361168006034631</v>
      </c>
      <c r="E37" s="3">
        <f t="shared" si="1"/>
        <v>3497.3359356705241</v>
      </c>
      <c r="F37" s="3"/>
      <c r="G37" s="3">
        <f t="shared" si="2"/>
        <v>1.5264737085732079</v>
      </c>
      <c r="H37" s="3">
        <f t="shared" si="3"/>
        <v>3741.5916071898814</v>
      </c>
      <c r="I37" s="3"/>
      <c r="J37" s="3">
        <f t="shared" si="4"/>
        <v>0.97951148046771253</v>
      </c>
      <c r="K37" s="3">
        <f t="shared" si="5"/>
        <v>3651.4630568582379</v>
      </c>
    </row>
    <row r="38" spans="2:11" x14ac:dyDescent="0.25">
      <c r="B38" s="1"/>
      <c r="C38" s="1"/>
      <c r="D38" s="3"/>
      <c r="E38" s="3"/>
      <c r="F38" s="3"/>
      <c r="G38" s="3"/>
      <c r="H38" s="3"/>
      <c r="I38" s="3"/>
      <c r="J38" s="3"/>
      <c r="K38" s="3"/>
    </row>
    <row r="39" spans="2:11" x14ac:dyDescent="0.25">
      <c r="B39" s="4" t="s">
        <v>13</v>
      </c>
      <c r="C39" s="1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1"/>
      <c r="C40" s="1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1" t="s">
        <v>6</v>
      </c>
      <c r="C41" s="1"/>
      <c r="D41" s="3"/>
      <c r="E41" s="3">
        <v>1</v>
      </c>
      <c r="F41" s="3"/>
      <c r="G41" s="3"/>
      <c r="H41" s="3">
        <v>1</v>
      </c>
      <c r="I41" s="3"/>
      <c r="J41" s="3"/>
      <c r="K41" s="3">
        <v>1</v>
      </c>
    </row>
    <row r="42" spans="2:11" x14ac:dyDescent="0.25">
      <c r="B42" s="1" t="s">
        <v>7</v>
      </c>
      <c r="C42" s="1"/>
      <c r="D42" s="3"/>
      <c r="E42" s="3">
        <f>E33/E32</f>
        <v>0.37439572269528498</v>
      </c>
      <c r="F42" s="3"/>
      <c r="G42" s="3"/>
      <c r="H42" s="3">
        <f>H33/H32</f>
        <v>0.62916923135525693</v>
      </c>
      <c r="I42" s="3"/>
      <c r="J42" s="3"/>
      <c r="K42" s="3">
        <f>K33/K32</f>
        <v>0.55128955745270269</v>
      </c>
    </row>
    <row r="43" spans="2:11" x14ac:dyDescent="0.25">
      <c r="B43" s="1" t="s">
        <v>8</v>
      </c>
      <c r="C43" s="1"/>
      <c r="D43" s="3"/>
      <c r="E43" s="3">
        <f>E34/E32</f>
        <v>0.93933686424860519</v>
      </c>
      <c r="F43" s="3"/>
      <c r="G43" s="3"/>
      <c r="H43" s="3">
        <f>H34/H32</f>
        <v>1.2058734197022065</v>
      </c>
      <c r="I43" s="3"/>
      <c r="J43" s="3"/>
      <c r="K43" s="3">
        <f>K34/K32</f>
        <v>1.5297903383067926</v>
      </c>
    </row>
    <row r="44" spans="2:11" x14ac:dyDescent="0.25">
      <c r="B44" s="1" t="s">
        <v>9</v>
      </c>
      <c r="C44" s="1"/>
      <c r="D44" s="3"/>
      <c r="E44" s="3">
        <f>E35/E32</f>
        <v>0.23083675072000762</v>
      </c>
      <c r="F44" s="3"/>
      <c r="G44" s="3"/>
      <c r="H44" s="3">
        <f>H35/H32</f>
        <v>0.80305683811578998</v>
      </c>
      <c r="I44" s="3"/>
      <c r="J44" s="3"/>
      <c r="K44" s="3">
        <f>K35/K32</f>
        <v>0.53020980888933911</v>
      </c>
    </row>
    <row r="45" spans="2:11" x14ac:dyDescent="0.25">
      <c r="B45" s="1" t="s">
        <v>10</v>
      </c>
      <c r="C45" s="1"/>
      <c r="D45" s="3"/>
      <c r="E45" s="3">
        <f>E36/E32</f>
        <v>0.28288552207296114</v>
      </c>
      <c r="F45" s="3"/>
      <c r="G45" s="3"/>
      <c r="H45" s="3">
        <f>H36/H32</f>
        <v>0.90018510223019588</v>
      </c>
      <c r="I45" s="3"/>
      <c r="J45" s="3"/>
      <c r="K45" s="3">
        <f>K36/K32</f>
        <v>0.92341027903707329</v>
      </c>
    </row>
    <row r="46" spans="2:11" x14ac:dyDescent="0.25">
      <c r="B46" s="1" t="s">
        <v>11</v>
      </c>
      <c r="C46" s="1"/>
      <c r="D46" s="3"/>
      <c r="E46" s="3">
        <f>E37/E32</f>
        <v>0.51661685183081119</v>
      </c>
      <c r="F46" s="3"/>
      <c r="G46" s="3"/>
      <c r="H46" s="3">
        <f>H37/H32</f>
        <v>0.64935640527418981</v>
      </c>
      <c r="I46" s="3"/>
      <c r="J46" s="3"/>
      <c r="K46" s="3">
        <f>K37/K32</f>
        <v>0.89883517189014728</v>
      </c>
    </row>
  </sheetData>
  <mergeCells count="3">
    <mergeCell ref="D21:E21"/>
    <mergeCell ref="G21:H21"/>
    <mergeCell ref="J21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5A - Metabolite Prolif</vt:lpstr>
      <vt:lpstr>Fig 5B - Heatmap</vt:lpstr>
      <vt:lpstr>Fig 5C - Metab Cell Count</vt:lpstr>
      <vt:lpstr>Fig 5D - P-Myosin W Blot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Ross</dc:creator>
  <cp:lastModifiedBy>Jacqueline Brannan</cp:lastModifiedBy>
  <dcterms:created xsi:type="dcterms:W3CDTF">2020-02-15T10:55:00Z</dcterms:created>
  <dcterms:modified xsi:type="dcterms:W3CDTF">2020-02-19T08:57:30Z</dcterms:modified>
</cp:coreProperties>
</file>